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EstaPastaDeTrabalho" defaultThemeVersion="166925"/>
  <mc:AlternateContent xmlns:mc="http://schemas.openxmlformats.org/markup-compatibility/2006">
    <mc:Choice Requires="x15">
      <x15ac:absPath xmlns:x15ac="http://schemas.microsoft.com/office/spreadsheetml/2010/11/ac" url="C:\Users\usuario\Desktop\CONSTRUÇÃO UBS\"/>
    </mc:Choice>
  </mc:AlternateContent>
  <xr:revisionPtr revIDLastSave="0" documentId="8_{B9A847E6-83D2-4601-AF29-2528D98B9EF2}" xr6:coauthVersionLast="36" xr6:coauthVersionMax="36" xr10:uidLastSave="{00000000-0000-0000-0000-000000000000}"/>
  <bookViews>
    <workbookView xWindow="0" yWindow="0" windowWidth="20490" windowHeight="7545" xr2:uid="{00000000-000D-0000-FFFF-FFFF00000000}"/>
  </bookViews>
  <sheets>
    <sheet name="Orçamento Sintético" sheetId="4" r:id="rId1"/>
    <sheet name="Memória de Cálculo" sheetId="1" r:id="rId2"/>
    <sheet name="Cronograma" sheetId="3" r:id="rId3"/>
    <sheet name="B.D.I" sheetId="2" r:id="rId4"/>
    <sheet name="QCI" sheetId="11" r:id="rId5"/>
    <sheet name="CPU" sheetId="12" r:id="rId6"/>
    <sheet name="Encargos" sheetId="13" r:id="rId7"/>
  </sheets>
  <externalReferences>
    <externalReference r:id="rId8"/>
  </externalReferences>
  <definedNames>
    <definedName name="_Fill" localSheetId="5" hidden="1">#REF!</definedName>
    <definedName name="_Fill" localSheetId="6" hidden="1">#REF!</definedName>
    <definedName name="_Fill" localSheetId="4" hidden="1">#REF!</definedName>
    <definedName name="_Fill" hidden="1">#REF!</definedName>
    <definedName name="_Key1" localSheetId="5" hidden="1">#REF!</definedName>
    <definedName name="_Key1" localSheetId="4" hidden="1">#REF!</definedName>
    <definedName name="_Key1"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hidden="1">#REF!</definedName>
    <definedName name="ademir" localSheetId="5" hidden="1">{#N/A,#N/A,FALSE,"Cronograma";#N/A,#N/A,FALSE,"Cronogr. 2"}</definedName>
    <definedName name="ademir" localSheetId="6" hidden="1">{#N/A,#N/A,FALSE,"Cronograma";#N/A,#N/A,FALSE,"Cronogr. 2"}</definedName>
    <definedName name="ademir" localSheetId="4" hidden="1">{#N/A,#N/A,FALSE,"Cronograma";#N/A,#N/A,FALSE,"Cronogr. 2"}</definedName>
    <definedName name="ademir" hidden="1">{#N/A,#N/A,FALSE,"Cronograma";#N/A,#N/A,FALSE,"Cronogr. 2"}</definedName>
    <definedName name="_xlnm.Print_Area" localSheetId="3">B.D.I!$A$1:$X$47</definedName>
    <definedName name="_xlnm.Print_Area" localSheetId="5">CPU!$A$1:$J$2063</definedName>
    <definedName name="_xlnm.Print_Area" localSheetId="2">Cronograma!$A$1:$I$39</definedName>
    <definedName name="_xlnm.Print_Area" localSheetId="6">Encargos!$A$1:$O$48</definedName>
    <definedName name="_xlnm.Print_Area" localSheetId="1">'Memória de Cálculo'!$A$1:$E$301</definedName>
    <definedName name="_xlnm.Print_Area" localSheetId="0">'Orçamento Sintético'!$A$1:$J$301</definedName>
    <definedName name="_xlnm.Print_Area" localSheetId="4">QCI!$A$1:$N$31</definedName>
    <definedName name="AreaTeste" localSheetId="5">#REF!</definedName>
    <definedName name="AreaTeste" localSheetId="6">#REF!</definedName>
    <definedName name="AreaTeste">#REF!</definedName>
    <definedName name="AreaTeste2" localSheetId="5">#REF!</definedName>
    <definedName name="AreaTeste2" localSheetId="6">#REF!</definedName>
    <definedName name="AreaTeste2">#REF!</definedName>
    <definedName name="bosta" localSheetId="5" hidden="1">{#N/A,#N/A,FALSE,"Cronograma";#N/A,#N/A,FALSE,"Cronogr. 2"}</definedName>
    <definedName name="bosta" localSheetId="6" hidden="1">{#N/A,#N/A,FALSE,"Cronograma";#N/A,#N/A,FALSE,"Cronogr. 2"}</definedName>
    <definedName name="bosta" localSheetId="4" hidden="1">{#N/A,#N/A,FALSE,"Cronograma";#N/A,#N/A,FALSE,"Cronogr. 2"}</definedName>
    <definedName name="bosta" hidden="1">{#N/A,#N/A,FALSE,"Cronograma";#N/A,#N/A,FALSE,"Cronogr. 2"}</definedName>
    <definedName name="CA´L" localSheetId="5" hidden="1">{#N/A,#N/A,FALSE,"Cronograma";#N/A,#N/A,FALSE,"Cronogr. 2"}</definedName>
    <definedName name="CA´L" localSheetId="6" hidden="1">{#N/A,#N/A,FALSE,"Cronograma";#N/A,#N/A,FALSE,"Cronogr. 2"}</definedName>
    <definedName name="CA´L" localSheetId="4" hidden="1">{#N/A,#N/A,FALSE,"Cronograma";#N/A,#N/A,FALSE,"Cronogr. 2"}</definedName>
    <definedName name="CA´L" hidden="1">{#N/A,#N/A,FALSE,"Cronograma";#N/A,#N/A,FALSE,"Cronogr. 2"}</definedName>
    <definedName name="CélulaInicioPlanilha">#REF!</definedName>
    <definedName name="CélulaResumo">#REF!</definedName>
    <definedName name="concorrentes" localSheetId="5" hidden="1">{#N/A,#N/A,FALSE,"Cronograma";#N/A,#N/A,FALSE,"Cronogr. 2"}</definedName>
    <definedName name="concorrentes" localSheetId="6" hidden="1">{#N/A,#N/A,FALSE,"Cronograma";#N/A,#N/A,FALSE,"Cronogr. 2"}</definedName>
    <definedName name="concorrentes" localSheetId="4" hidden="1">{#N/A,#N/A,FALSE,"Cronograma";#N/A,#N/A,FALSE,"Cronogr. 2"}</definedName>
    <definedName name="concorrentes" hidden="1">{#N/A,#N/A,FALSE,"Cronograma";#N/A,#N/A,FALSE,"Cronogr. 2"}</definedName>
    <definedName name="Excel_BuiltIn_Print_Area_1_1" localSheetId="4">#REF!</definedName>
    <definedName name="Excel_BuiltIn_Print_Area_1_1">#REF!</definedName>
    <definedName name="Excel_BuiltIn_Print_Area_2" localSheetId="4">#REF!</definedName>
    <definedName name="Excel_BuiltIn_Print_Area_2">#REF!</definedName>
    <definedName name="Popular" localSheetId="5" hidden="1">{#N/A,#N/A,FALSE,"Cronograma";#N/A,#N/A,FALSE,"Cronogr. 2"}</definedName>
    <definedName name="Popular" localSheetId="6" hidden="1">{#N/A,#N/A,FALSE,"Cronograma";#N/A,#N/A,FALSE,"Cronogr. 2"}</definedName>
    <definedName name="Popular" localSheetId="4" hidden="1">{#N/A,#N/A,FALSE,"Cronograma";#N/A,#N/A,FALSE,"Cronogr. 2"}</definedName>
    <definedName name="Popular" hidden="1">{#N/A,#N/A,FALSE,"Cronograma";#N/A,#N/A,FALSE,"Cronogr. 2"}</definedName>
    <definedName name="Print_Area" localSheetId="3">B.D.I!$A$1:$X$47</definedName>
    <definedName name="Print_Area" localSheetId="5">CPU!$A$1:$J$1797</definedName>
    <definedName name="Print_Area" localSheetId="2">Cronograma!$A$1:$I$31</definedName>
    <definedName name="Print_Area" localSheetId="6">Encargos!$A$1:$O$48</definedName>
    <definedName name="Print_Area" localSheetId="1">'Memória de Cálculo'!$A$1:$E$219</definedName>
    <definedName name="Print_Area" localSheetId="0">'Orçamento Sintético'!$A$1:$J$224</definedName>
    <definedName name="Print_Area" localSheetId="4">QCI!$A$1:$I$31</definedName>
    <definedName name="rio" localSheetId="5" hidden="1">{#N/A,#N/A,FALSE,"Cronograma";#N/A,#N/A,FALSE,"Cronogr. 2"}</definedName>
    <definedName name="rio" localSheetId="6" hidden="1">{#N/A,#N/A,FALSE,"Cronograma";#N/A,#N/A,FALSE,"Cronogr. 2"}</definedName>
    <definedName name="rio" localSheetId="4" hidden="1">{#N/A,#N/A,FALSE,"Cronograma";#N/A,#N/A,FALSE,"Cronogr. 2"}</definedName>
    <definedName name="rio" hidden="1">{#N/A,#N/A,FALSE,"Cronograma";#N/A,#N/A,FALSE,"Cronogr. 2"}</definedName>
    <definedName name="ss" localSheetId="5" hidden="1">{#N/A,#N/A,FALSE,"Cronograma";#N/A,#N/A,FALSE,"Cronogr. 2"}</definedName>
    <definedName name="ss" localSheetId="6" hidden="1">{#N/A,#N/A,FALSE,"Cronograma";#N/A,#N/A,FALSE,"Cronogr. 2"}</definedName>
    <definedName name="ss" localSheetId="4" hidden="1">{#N/A,#N/A,FALSE,"Cronograma";#N/A,#N/A,FALSE,"Cronogr. 2"}</definedName>
    <definedName name="ss" hidden="1">{#N/A,#N/A,FALSE,"Cronograma";#N/A,#N/A,FALSE,"Cronogr. 2"}</definedName>
    <definedName name="wrn.Cronograma." localSheetId="5" hidden="1">{#N/A,#N/A,FALSE,"Cronograma";#N/A,#N/A,FALSE,"Cronogr. 2"}</definedName>
    <definedName name="wrn.Cronograma." localSheetId="6" hidden="1">{#N/A,#N/A,FALSE,"Cronograma";#N/A,#N/A,FALSE,"Cronogr. 2"}</definedName>
    <definedName name="wrn.Cronograma." localSheetId="4" hidden="1">{#N/A,#N/A,FALSE,"Cronograma";#N/A,#N/A,FALSE,"Cronogr. 2"}</definedName>
    <definedName name="wrn.Cronograma." hidden="1">{#N/A,#N/A,FALSE,"Cronograma";#N/A,#N/A,FALSE,"Cronogr. 2"}</definedName>
    <definedName name="wrn.GERAL." localSheetId="5" hidden="1">{#N/A,#N/A,FALSE,"ET-CAPA";#N/A,#N/A,FALSE,"ET-PAG1";#N/A,#N/A,FALSE,"ET-PAG2";#N/A,#N/A,FALSE,"ET-PAG3";#N/A,#N/A,FALSE,"ET-PAG4";#N/A,#N/A,FALSE,"ET-PAG5"}</definedName>
    <definedName name="wrn.GERAL." localSheetId="6" hidden="1">{#N/A,#N/A,FALSE,"ET-CAPA";#N/A,#N/A,FALSE,"ET-PAG1";#N/A,#N/A,FALSE,"ET-PAG2";#N/A,#N/A,FALSE,"ET-PAG3";#N/A,#N/A,FALSE,"ET-PAG4";#N/A,#N/A,FALSE,"ET-PAG5"}</definedName>
    <definedName name="wrn.GERAL." localSheetId="4"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5" hidden="1">{#N/A,#N/A,FALSE,"GERAL";#N/A,#N/A,FALSE,"012-96";#N/A,#N/A,FALSE,"018-96";#N/A,#N/A,FALSE,"027-96";#N/A,#N/A,FALSE,"059-96";#N/A,#N/A,FALSE,"076-96";#N/A,#N/A,FALSE,"019-97";#N/A,#N/A,FALSE,"021-97";#N/A,#N/A,FALSE,"022-97";#N/A,#N/A,FALSE,"028-97"}</definedName>
    <definedName name="wrn.PENDENCIAS." localSheetId="6" hidden="1">{#N/A,#N/A,FALSE,"GERAL";#N/A,#N/A,FALSE,"012-96";#N/A,#N/A,FALSE,"018-96";#N/A,#N/A,FALSE,"027-96";#N/A,#N/A,FALSE,"059-96";#N/A,#N/A,FALSE,"076-96";#N/A,#N/A,FALSE,"019-97";#N/A,#N/A,FALSE,"021-97";#N/A,#N/A,FALSE,"022-97";#N/A,#N/A,FALSE,"028-97"}</definedName>
    <definedName name="wrn.PENDENCIAS." localSheetI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19" i="2" l="1"/>
  <c r="N24" i="2"/>
  <c r="E20" i="11"/>
  <c r="E19" i="11"/>
  <c r="E18" i="11"/>
  <c r="I18" i="11" s="1"/>
  <c r="F18" i="11" l="1"/>
  <c r="A8" i="12"/>
  <c r="A7" i="12"/>
  <c r="A6" i="12"/>
  <c r="A5" i="12"/>
  <c r="O42" i="13"/>
  <c r="L42" i="13"/>
  <c r="O38" i="13"/>
  <c r="L38" i="13"/>
  <c r="O31" i="13"/>
  <c r="L31" i="13"/>
  <c r="O19" i="13"/>
  <c r="O43" i="13" s="1"/>
  <c r="L19" i="13"/>
  <c r="L43" i="13" s="1"/>
  <c r="I20" i="11" l="1"/>
  <c r="I19" i="11"/>
  <c r="A14" i="11"/>
  <c r="A13" i="11"/>
  <c r="A12" i="11"/>
  <c r="A11" i="11"/>
  <c r="S17" i="11"/>
  <c r="A7" i="11"/>
  <c r="A6" i="11"/>
  <c r="A5" i="11"/>
  <c r="F20" i="11" l="1"/>
  <c r="F19" i="11"/>
  <c r="E22" i="11"/>
  <c r="I22" i="11"/>
  <c r="N25" i="2"/>
  <c r="K25" i="2"/>
  <c r="H25" i="2"/>
  <c r="E25" i="2"/>
  <c r="J24" i="2"/>
  <c r="F24" i="2"/>
  <c r="A8" i="2"/>
  <c r="A7" i="2"/>
  <c r="A6" i="2"/>
  <c r="A5" i="2"/>
  <c r="A3" i="2"/>
  <c r="A2" i="2"/>
  <c r="A1" i="2"/>
  <c r="A7" i="3"/>
  <c r="A6" i="3"/>
  <c r="A5" i="3"/>
  <c r="A4" i="3"/>
  <c r="A3" i="3"/>
  <c r="A2" i="3"/>
  <c r="A1" i="3"/>
  <c r="A7" i="4"/>
  <c r="A6" i="4"/>
  <c r="A5" i="4"/>
  <c r="A4" i="4"/>
  <c r="A3" i="4"/>
  <c r="A2" i="4"/>
  <c r="A1" i="4"/>
  <c r="F22" i="11" l="1"/>
  <c r="O22" i="11" s="1"/>
  <c r="E28" i="2"/>
  <c r="E27" i="2"/>
  <c r="E30" i="2" s="1"/>
  <c r="E32" i="2" s="1"/>
  <c r="G9" i="4" s="1"/>
  <c r="G10" i="12" l="1"/>
  <c r="D9" i="3"/>
</calcChain>
</file>

<file path=xl/sharedStrings.xml><?xml version="1.0" encoding="utf-8"?>
<sst xmlns="http://schemas.openxmlformats.org/spreadsheetml/2006/main" count="13219" uniqueCount="2216">
  <si>
    <t>Bancos</t>
  </si>
  <si>
    <t>B.D.I.</t>
  </si>
  <si>
    <t xml:space="preserve">SINAPI - 04/2024 - Pará
SICRO3 - 01/2024 - Pará
SEDOP - 05/2024 - Pará
</t>
  </si>
  <si>
    <t>Planilha Orçamentária Sintética</t>
  </si>
  <si>
    <t>Item</t>
  </si>
  <si>
    <t>Código</t>
  </si>
  <si>
    <t>Banco</t>
  </si>
  <si>
    <t>Descrição</t>
  </si>
  <si>
    <t>Und</t>
  </si>
  <si>
    <t>Quant.</t>
  </si>
  <si>
    <t>Valor Unit</t>
  </si>
  <si>
    <t>Valor Unit com BDI</t>
  </si>
  <si>
    <t>Total</t>
  </si>
  <si>
    <t>Peso (%)</t>
  </si>
  <si>
    <t xml:space="preserve"> 1 </t>
  </si>
  <si>
    <t>SERVIÇOS PRELIMINARES</t>
  </si>
  <si>
    <t xml:space="preserve"> 1.1 </t>
  </si>
  <si>
    <t>LOCAÇÃO</t>
  </si>
  <si>
    <t xml:space="preserve"> 1.1.1 </t>
  </si>
  <si>
    <t xml:space="preserve"> 99059 </t>
  </si>
  <si>
    <t>SINAPI</t>
  </si>
  <si>
    <t>LOCAÇÃO CONVENCIONAL DE OBRA, UTILIZANDO GABARITO DE TÁBUAS CORRIDAS PONTALETADAS A CADA 2,00M - 2 UTILIZAÇÕES. AF_03/2024</t>
  </si>
  <si>
    <t>M</t>
  </si>
  <si>
    <t xml:space="preserve"> 1.2 </t>
  </si>
  <si>
    <t>ADMINISTRAÇÃO LOCAL</t>
  </si>
  <si>
    <t xml:space="preserve"> 1.2.1 </t>
  </si>
  <si>
    <t xml:space="preserve"> 90777 </t>
  </si>
  <si>
    <t>ENGENHEIRO CIVIL DE OBRA JUNIOR COM ENCARGOS COMPLEMENTARES</t>
  </si>
  <si>
    <t>H</t>
  </si>
  <si>
    <t xml:space="preserve"> 1.2.2 </t>
  </si>
  <si>
    <t xml:space="preserve"> 90780 </t>
  </si>
  <si>
    <t>MESTRE DE OBRAS COM ENCARGOS COMPLEMENTARES</t>
  </si>
  <si>
    <t xml:space="preserve"> 2 </t>
  </si>
  <si>
    <t>INSTALAÇÃO DO CANTEIRO DE OBRAS</t>
  </si>
  <si>
    <t xml:space="preserve"> 2.1 </t>
  </si>
  <si>
    <t>TAPUMES, BARRACÕES E COBERTURAS</t>
  </si>
  <si>
    <t xml:space="preserve"> 2.1.1 </t>
  </si>
  <si>
    <t xml:space="preserve"> 103689 </t>
  </si>
  <si>
    <t>FORNECIMENTO E INSTALAÇÃO DE PLACA DE OBRA COM CHAPA GALVANIZADA E ESTRUTURA DE MADEIRA. AF_03/2022_PS</t>
  </si>
  <si>
    <t>m²</t>
  </si>
  <si>
    <t xml:space="preserve"> 2.1.2 </t>
  </si>
  <si>
    <t xml:space="preserve"> 00010527 </t>
  </si>
  <si>
    <t>LOCACAO DE ANDAIME METALICO TUBULAR DE ENCAIXE, TIPO DE TORRE, CADA PAINEL COM LARGURA DE 1 ATE 1,5 M E ALTURA DE *1,00* M, INCLUINDO DIAGONAL, BARRAS DE LIGACAO, SAPATAS OU RODIZIOS E DEMAIS ITENS NECESSARIOS A MONTAGEM (NAO INCLUI INSTALACAO)</t>
  </si>
  <si>
    <t>MXMES</t>
  </si>
  <si>
    <t xml:space="preserve"> 2.1.3 </t>
  </si>
  <si>
    <t xml:space="preserve"> 98459 </t>
  </si>
  <si>
    <t>TAPUME COM TELHA METÁLICA. AF_03/2024</t>
  </si>
  <si>
    <t xml:space="preserve"> 2.1.4 </t>
  </si>
  <si>
    <t xml:space="preserve"> 93207 </t>
  </si>
  <si>
    <t>EXECUÇÃO DE ESCRITÓRIO EM CANTEIRO DE OBRA EM CHAPA DE MADEIRA COMPENSADA, NÃO INCLUSO MOBILIÁRIO E EQUIPAMENTOS. AF_02/2016</t>
  </si>
  <si>
    <t xml:space="preserve"> 2.1.5 </t>
  </si>
  <si>
    <t xml:space="preserve"> 93208 </t>
  </si>
  <si>
    <t>EXECUÇÃO DE ALMOXARIFADO EM CANTEIRO DE OBRA EM CHAPA DE MADEIRA COMPENSADA, INCLUSO PRATELEIRAS. AF_02/2016</t>
  </si>
  <si>
    <t xml:space="preserve"> 2.1.6 </t>
  </si>
  <si>
    <t xml:space="preserve"> 93584 </t>
  </si>
  <si>
    <t>EXECUÇÃO DE DEPÓSITO EM CANTEIRO DE OBRA EM CHAPA DE MADEIRA COMPENSADA, NÃO INCLUSO MOBILIÁRIO. AF_04/2016</t>
  </si>
  <si>
    <t xml:space="preserve"> 2.1.7 </t>
  </si>
  <si>
    <t xml:space="preserve"> 93212 </t>
  </si>
  <si>
    <t>EXECUÇÃO DE SANITÁRIO E VESTIÁRIO EM CANTEIRO DE OBRA EM CHAPA DE MADEIRA COMPENSADA, NÃO INCLUSO MOBILIÁRIO. AF_02/2016</t>
  </si>
  <si>
    <t xml:space="preserve"> 2.1.8 </t>
  </si>
  <si>
    <t xml:space="preserve"> 93214 </t>
  </si>
  <si>
    <t>EXECUÇÃO DE RESERVATÓRIO ELEVADO DE ÁGUA (1000 LITROS) EM CANTEIRO DE OBRA, APOIADO EM ESTRUTURA DE MADEIRA. AF_02/2016_PA</t>
  </si>
  <si>
    <t>UN</t>
  </si>
  <si>
    <t xml:space="preserve"> 3 </t>
  </si>
  <si>
    <t>MOVIMENTO DE TERRA</t>
  </si>
  <si>
    <t xml:space="preserve"> 3.1 </t>
  </si>
  <si>
    <t>ESCAVAÇÕES</t>
  </si>
  <si>
    <t xml:space="preserve"> 3.1.1 </t>
  </si>
  <si>
    <t xml:space="preserve"> 93358 </t>
  </si>
  <si>
    <t>ESCAVAÇÃO MANUAL DE VALA. AF_09/2024</t>
  </si>
  <si>
    <t>m³</t>
  </si>
  <si>
    <t xml:space="preserve"> 3.2 </t>
  </si>
  <si>
    <t>REATERRO E COMPACTAÇÃO</t>
  </si>
  <si>
    <t xml:space="preserve"> 3.2.1 </t>
  </si>
  <si>
    <t xml:space="preserve"> 93382 </t>
  </si>
  <si>
    <t>REATERRO MANUAL DE VALAS, COM COMPACTADOR DE SOLOS DE PERCUSSÃO. AF_08/2023</t>
  </si>
  <si>
    <t xml:space="preserve"> 3.3 </t>
  </si>
  <si>
    <t>TRANSPORTES</t>
  </si>
  <si>
    <t xml:space="preserve"> 3.3.1 </t>
  </si>
  <si>
    <t xml:space="preserve"> 100982 </t>
  </si>
  <si>
    <t>CARGA, MANOBRA E DESCARGA DE ENTULHO EM CAMINHÃO BASCULANTE 10 M³ - CARGA COM ESCAVADEIRA HIDRÁULICA (CAÇAMBA DE 0,80 M³ / 111 HP) E DESCARGA LIVRE (UNIDADE: M3). AF_07/2020</t>
  </si>
  <si>
    <t xml:space="preserve"> 3.3.2 </t>
  </si>
  <si>
    <t xml:space="preserve"> 100938 </t>
  </si>
  <si>
    <t>TRANSPORTE COM CAMINHÃO BASCULANTE DE 10 M³, EM VIA INTERNA (DENTRO DO CANTEIRO - UNIDADE: M3XKM). AF_07/2020</t>
  </si>
  <si>
    <t>M3XKM</t>
  </si>
  <si>
    <t xml:space="preserve"> 3.3.3 </t>
  </si>
  <si>
    <t xml:space="preserve"> 95875 </t>
  </si>
  <si>
    <t>TRANSPORTE COM CAMINHÃO BASCULANTE DE 10 M³, EM VIA URBANA PAVIMENTADA, DMT ATÉ 30 KM (UNIDADE: M3XKM). AF_07/2020</t>
  </si>
  <si>
    <t xml:space="preserve"> 4 </t>
  </si>
  <si>
    <t>ESTRUTURAS</t>
  </si>
  <si>
    <t xml:space="preserve"> 4.1 </t>
  </si>
  <si>
    <t>INFRA-ESTRUTURA (CONSIDERANDO SAPATAS E PILARETES)</t>
  </si>
  <si>
    <t xml:space="preserve"> 4.1.1 </t>
  </si>
  <si>
    <t xml:space="preserve"> 96556 </t>
  </si>
  <si>
    <t>CONCRETAGEM DE SAPATA, FCK 30 MPA, COM USO DE JERICA - LANÇAMENTO, ADENSAMENTO E ACABAMENTO. AF_01/2024</t>
  </si>
  <si>
    <t xml:space="preserve"> 4.1.2 </t>
  </si>
  <si>
    <t xml:space="preserve"> 96535 </t>
  </si>
  <si>
    <t>FABRICAÇÃO, MONTAGEM E DESMONTAGEM DE FÔRMA PARA SAPATA, EM MADEIRA SERRADA, E=25 MM, 4 UTILIZAÇÕES. AF_01/2024</t>
  </si>
  <si>
    <t xml:space="preserve"> 4.1.3 </t>
  </si>
  <si>
    <t xml:space="preserve"> 96543 </t>
  </si>
  <si>
    <t>ARMAÇÃO DE BLOCO UTILIZANDO AÇO CA-60 DE 5 MM - MONTAGEM. AF_01/2024</t>
  </si>
  <si>
    <t>KG</t>
  </si>
  <si>
    <t xml:space="preserve"> 4.1.4 </t>
  </si>
  <si>
    <t xml:space="preserve"> 96546 </t>
  </si>
  <si>
    <t>ARMAÇÃO DE BLOCO UTILIZANDO AÇO CA-50 DE 10 MM - MONTAGEM. AF_01/2024</t>
  </si>
  <si>
    <t xml:space="preserve"> 4.1.5 </t>
  </si>
  <si>
    <t xml:space="preserve"> 96548 </t>
  </si>
  <si>
    <t>ARMAÇÃO DE BLOCO, VIGA BALDRAME OU SAPATA UTILIZANDO AÇO CA-50 DE 16 MM - MONTAGEM. AF_06/2017</t>
  </si>
  <si>
    <t xml:space="preserve"> 4.1.6 </t>
  </si>
  <si>
    <t xml:space="preserve"> 96616 </t>
  </si>
  <si>
    <t>LASTRO DE CONCRETO MAGRO, APLICADO EM BLOCOS DE COROAMENTO OU SAPATAS. AF_01/2024</t>
  </si>
  <si>
    <t xml:space="preserve"> 4.2 </t>
  </si>
  <si>
    <t>SUPER-ESTRUTURA (CONSIDERANDO LAJES DESDE A DE PISO)</t>
  </si>
  <si>
    <t xml:space="preserve"> 4.2.1 </t>
  </si>
  <si>
    <t xml:space="preserve"> 94966 </t>
  </si>
  <si>
    <t>CONCRETO FCK = 30MPA, TRAÇO 1:2,1:2,5 (EM MASSA SECA DE CIMENTO/ AREIA MÉDIA/ BRITA 1) - PREPARO MECÂNICO COM BETONEIRA 400 L. AF_05/2021</t>
  </si>
  <si>
    <t xml:space="preserve"> 4.2.2 </t>
  </si>
  <si>
    <t xml:space="preserve"> 92419 </t>
  </si>
  <si>
    <t>MONTAGEM E DESMONTAGEM DE FÔRMA DE PILARES RETANGULARES E ESTRUTURAS SIMILARES, PÉ-DIREITO SIMPLES, EM CHAPA DE MADEIRA COMPENSADA RESINADA, 4 UTILIZAÇÕES. AF_09/2020</t>
  </si>
  <si>
    <t xml:space="preserve"> 4.2.3 </t>
  </si>
  <si>
    <t xml:space="preserve"> 103673 </t>
  </si>
  <si>
    <t>LANÇAMENTO COM USO DE BOMBA, ADENSAMENTO E ACABAMENTO DE CONCRETO EM ESTRUTURAS. AF_02/2022</t>
  </si>
  <si>
    <t xml:space="preserve"> 4.2.4 </t>
  </si>
  <si>
    <t xml:space="preserve"> 92768 </t>
  </si>
  <si>
    <t>ARMAÇÃO DE LAJE DE ESTRUTURA CONVENCIONAL DE CONCRETO ARMADO UTILIZANDO AÇO CA-60 DE 5,0 MM - MONTAGEM. AF_06/2022</t>
  </si>
  <si>
    <t xml:space="preserve"> 4.2.5 </t>
  </si>
  <si>
    <t xml:space="preserve"> 92759 </t>
  </si>
  <si>
    <t>ARMAÇÃO DE PILAR OU VIGA DE ESTRUTURA CONVENCIONAL DE CONCRETO ARMADO UTILIZANDO AÇO CA-60 DE 5,0 MM - MONTAGEM. AF_06/2022</t>
  </si>
  <si>
    <t xml:space="preserve"> 4.2.6 </t>
  </si>
  <si>
    <t xml:space="preserve"> 92771 </t>
  </si>
  <si>
    <t>ARMAÇÃO DE LAJE DE ESTRUTURA CONVENCIONAL DE CONCRETO ARMADO UTILIZANDO AÇO CA-50 DE 10,0 MM - MONTAGEM. AF_06/2022</t>
  </si>
  <si>
    <t xml:space="preserve"> 4.2.7 </t>
  </si>
  <si>
    <t xml:space="preserve"> 92762 </t>
  </si>
  <si>
    <t>ARMAÇÃO DE PILAR OU VIGA DE ESTRUTURA CONVENCIONAL DE CONCRETO ARMADO UTILIZANDO AÇO CA-50 DE 10,0 MM - MONTAGEM. AF_06/2022</t>
  </si>
  <si>
    <t xml:space="preserve"> 4.2.8 </t>
  </si>
  <si>
    <t xml:space="preserve"> 92773 </t>
  </si>
  <si>
    <t>ARMAÇÃO DE LAJE DE ESTRUTURA CONVENCIONAL DE CONCRETO ARMADO UTILIZANDO AÇO CA-50 DE 16,0 MM - MONTAGEM. AF_06/2022</t>
  </si>
  <si>
    <t xml:space="preserve"> 4.2.9 </t>
  </si>
  <si>
    <t xml:space="preserve"> 92764 </t>
  </si>
  <si>
    <t>ARMAÇÃO DE PILAR OU VIGA DE ESTRUTURA CONVENCIONAL DE CONCRETO ARMADO UTILIZANDO AÇO CA-50 DE 16,0 MM - MONTAGEM. AF_06/2022</t>
  </si>
  <si>
    <t xml:space="preserve"> 5 </t>
  </si>
  <si>
    <t>PAREDES E PAINÉIS</t>
  </si>
  <si>
    <t xml:space="preserve"> 5.1 </t>
  </si>
  <si>
    <t>ALVENARIA DE VEDAÇÃO</t>
  </si>
  <si>
    <t xml:space="preserve"> 5.1.1 </t>
  </si>
  <si>
    <t xml:space="preserve"> 103324 </t>
  </si>
  <si>
    <t>ALVENARIA DE VEDAÇÃO DE BLOCOS CERÂMICOS FURADOS NA VERTICAL DE 14X19X39 CM (ESPESSURA 14 CM) E ARGAMASSA DE ASSENTAMENTO COM PREPARO EM BETONEIRA. AF_12/2021</t>
  </si>
  <si>
    <t xml:space="preserve"> 5.2 </t>
  </si>
  <si>
    <t>VERGA/CONTRAVERGA</t>
  </si>
  <si>
    <t xml:space="preserve"> 5.2.1 </t>
  </si>
  <si>
    <t xml:space="preserve"> 105022 </t>
  </si>
  <si>
    <t>VERGA PRÉ-MOLDADA COM ATÉ 1,5 M DE VÃO, ESPESSURA DE *10* CM. AF_03/2024</t>
  </si>
  <si>
    <t xml:space="preserve"> 5.2.2 </t>
  </si>
  <si>
    <t xml:space="preserve"> 105028 </t>
  </si>
  <si>
    <t>CONTRAVERGA PRÉ-MOLDADA, ESPESSURA DE *10* CM. AF_03/2024</t>
  </si>
  <si>
    <t xml:space="preserve"> 5.2.3 </t>
  </si>
  <si>
    <t xml:space="preserve"> 6 </t>
  </si>
  <si>
    <t>ESQUADRIAS DE MADEIRA</t>
  </si>
  <si>
    <t xml:space="preserve"> 6.1 </t>
  </si>
  <si>
    <t>PORTAS</t>
  </si>
  <si>
    <t xml:space="preserve"> 6.1.1 </t>
  </si>
  <si>
    <t xml:space="preserve"> 90843 </t>
  </si>
  <si>
    <t>KIT DE PORTA DE MADEIRA PARA PINTURA, SEMI-OCA (LEVE OU MÉDIA), PADRÃO MÉDIO, 80X210CM, ESPESSURA DE 3,5CM, ITENS INCLUSOS: DOBRADIÇAS, MONTAGEM E INSTALAÇÃO DO BATENTE, FECHADURA COM EXECUÇÃO DO FURO - FORNECIMENTO E INSTALAÇÃO. AF_12/2019</t>
  </si>
  <si>
    <t xml:space="preserve"> 6.1.2 </t>
  </si>
  <si>
    <t xml:space="preserve"> 90844 </t>
  </si>
  <si>
    <t>KIT DE PORTA DE MADEIRA PARA PINTURA, SEMI-OCA (LEVE OU MÉDIA), PADRÃO MÉDIO, 90X210CM, ESPESSURA DE 3,5CM, ITENS INCLUSOS: DOBRADIÇAS, MONTAGEM E INSTALAÇÃO DO BATENTE, FECHADURA COM EXECUÇÃO DO FURO - FORNECIMENTO E INSTALAÇÃO. AF_12/2019</t>
  </si>
  <si>
    <t xml:space="preserve"> 6.1.3 </t>
  </si>
  <si>
    <t xml:space="preserve"> 100700 </t>
  </si>
  <si>
    <t>PORTA DE MADEIRA COMPENSADA LISA PARA PINTURA, 120X210X3,5CM, 2 FOLHAS, INCLUSO ADUELA 2A, ALIZAR 2A E DOBRADIÇAS. AF_12/2019</t>
  </si>
  <si>
    <t xml:space="preserve"> 7 </t>
  </si>
  <si>
    <t>ESQUADRIAS METÁLICAS</t>
  </si>
  <si>
    <t xml:space="preserve"> 7.1 </t>
  </si>
  <si>
    <t>ESQUADRIAS METÁLICAS (M2)</t>
  </si>
  <si>
    <t xml:space="preserve"> 7.1.1 </t>
  </si>
  <si>
    <t xml:space="preserve"> 94569 </t>
  </si>
  <si>
    <t>JANELA DE ALUMÍNIO TIPO MAXIM-AR, BATENTE/ REQUADRO 3 A 14 CM, VIDRO INCLUSO, FIXAÇÃO COM PARAFUSO, SEM GUARNIÇÃO/ ALIZAR, DIMENSÕES 60X80 (A X L) CM, SEM ACABAMENTO, VEDAÇÃO COM SILICONE, EXCLUSIVE CONTRAMARCO - FORNECIMENTO E INSTALAÇÃO. AF_11/2024</t>
  </si>
  <si>
    <t xml:space="preserve"> 7.1.2 </t>
  </si>
  <si>
    <t xml:space="preserve"> 94570 </t>
  </si>
  <si>
    <t>JANELA DE ALUMÍNIO DE CORRER COM 2 FOLHAS PARA VIDROS (VIDROS INCLUSOS), BATENTE/ REQUADRO 6 A 14 CM, ACABAMENTO COM ACETATO OU BRILHANTE, FIXAÇÃO COM PARAFUSO, SEM GUARNIÇÃO/ ALIZAR, DIMENSÕES 100X120 CM, VEDAÇÃO COM SILICONE, EXCLUSIVE CONTRAMARCO - FORNECIMENTO E INSTALAÇÃO. AF_11/2024</t>
  </si>
  <si>
    <t xml:space="preserve"> 7.1.3 </t>
  </si>
  <si>
    <t xml:space="preserve"> 100674 </t>
  </si>
  <si>
    <t>CAIXILHO FIXO DE ALUMÍNIO PARA VIDRO (VIDRO INCLUSO), BATENTE/ REQUADRO DE 4 A 14 CM, SEM GUARNIÇÃO/ ALIZAR, FIXAÇÃO COM PARAFUSOS, VEDAÇÃO COM SILICONE, EXCLUSIVE CONTRAMARCO - FORNECIMENTO E INSTALAÇÃO. AF_11/2024</t>
  </si>
  <si>
    <t xml:space="preserve"> 7.1.4 </t>
  </si>
  <si>
    <t xml:space="preserve"> 94573 </t>
  </si>
  <si>
    <t>JANELA DE ALUMÍNIO DE CORRER COM 4 FOLHAS PARA VIDROS (VIDROS INCLUSOS), COM BANDEIRA, BATENTE/ REQUADRO 6 A 14 CM, ACABAMENTO COM ACETATO OU BRILHANTE, FIXAÇÃO COM PARAFUSO, SEM GUARNIÇÃO/ ALIZAR, DIMENSÕES 150X120 CM, VEDAÇÃO COM SILICONE, EXCLUSIVE CONTRAMARCO - FORNECIMENTO E INSTALAÇÃO. AF_11/2024</t>
  </si>
  <si>
    <t xml:space="preserve"> 7.1.5 </t>
  </si>
  <si>
    <t xml:space="preserve"> 91341 </t>
  </si>
  <si>
    <t>PORTA EM ALUMÍNIO DE ABRIR TIPO VENEZIANA COM GUARNIÇÃO, FIXAÇÃO COM PARAFUSOS - FORNECIMENTO E INSTALAÇÃO. AF_12/2019</t>
  </si>
  <si>
    <t xml:space="preserve"> 7.2 </t>
  </si>
  <si>
    <t>OUTRAS ESQUADRIAS</t>
  </si>
  <si>
    <t xml:space="preserve"> 7.2.1 </t>
  </si>
  <si>
    <t xml:space="preserve"> 102185 </t>
  </si>
  <si>
    <t>PORTA DE ABRIR COM MOLA HIDRÁULICA, EM VIDRO TEMPERADO, 2 FOLHAS DE 90X210 CM, ESPESSURA DD 10MM, INCLUSIVE ACESSÓRIOS. AF_01/2021</t>
  </si>
  <si>
    <t xml:space="preserve"> 8 </t>
  </si>
  <si>
    <t>VIDROS E ESPELHOS</t>
  </si>
  <si>
    <t xml:space="preserve"> 8.1 </t>
  </si>
  <si>
    <t>VIDROS</t>
  </si>
  <si>
    <t xml:space="preserve"> 8.1.1 </t>
  </si>
  <si>
    <t xml:space="preserve"> 102171 </t>
  </si>
  <si>
    <t>INSTALAÇÃO DE VIDRO ARAMADO, E = 6 MM, EM ESQUADRIA DE ALUMÍNIO OU PVC, FIXADO COM BAGUETE. AF_01/2021_PS</t>
  </si>
  <si>
    <t xml:space="preserve"> 9 </t>
  </si>
  <si>
    <t>COBERTURA</t>
  </si>
  <si>
    <t xml:space="preserve"> 9.1 </t>
  </si>
  <si>
    <t>ESTRUTURA PARA TELHADO</t>
  </si>
  <si>
    <t xml:space="preserve"> 9.1.1 </t>
  </si>
  <si>
    <t xml:space="preserve"> 92580 </t>
  </si>
  <si>
    <t>TRAMA DE AÇO COMPOSTA POR TERÇAS PARA TELHADOS DE ATÉ 2 ÁGUAS PARA TELHA ONDULADA DE FIBROCIMENTO, METÁLICA, PLÁSTICA OU TERMOACÚSTICA, INCLUSO TRANSPORTE VERTICAL. AF_07/2019</t>
  </si>
  <si>
    <t xml:space="preserve"> 9.1.2 </t>
  </si>
  <si>
    <t xml:space="preserve"> 92604 </t>
  </si>
  <si>
    <t>FABRICAÇÃO E INSTALAÇÃO DE TESOURA INTEIRA EM AÇO, VÃO DE 4 M, PARA TELHA ONDULADA DE FIBROCIMENTO, METÁLICA, PLÁSTICA OU TERMOACÚSTICA, INCLUSO IÇAMENTO. AF_07/2019</t>
  </si>
  <si>
    <t xml:space="preserve"> 9.1.3 </t>
  </si>
  <si>
    <t xml:space="preserve"> 92608 </t>
  </si>
  <si>
    <t>FABRICAÇÃO E INSTALAÇÃO DE TESOURA INTEIRA EM AÇO, VÃO DE 6 M, PARA TELHA ONDULADA DE FIBROCIMENTO, METÁLICA, PLÁSTICA OU TERMOACÚSTICA, INCLUSO IÇAMENTO. AF_07/2019</t>
  </si>
  <si>
    <t xml:space="preserve"> 9.2 </t>
  </si>
  <si>
    <t>TELHADO</t>
  </si>
  <si>
    <t xml:space="preserve"> 9.2.1 </t>
  </si>
  <si>
    <t xml:space="preserve"> 94213 </t>
  </si>
  <si>
    <t>TELHAMENTO COM TELHA DE AÇO/ALUMÍNIO E = 0,5 MM, COM ATÉ 2 ÁGUAS, INCLUSO IÇAMENTO. AF_07/2019</t>
  </si>
  <si>
    <t xml:space="preserve"> 9.3 </t>
  </si>
  <si>
    <t>RUFOS , CALHAS E CHAPIM</t>
  </si>
  <si>
    <t xml:space="preserve"> 9.3.1 </t>
  </si>
  <si>
    <t xml:space="preserve"> 94229 </t>
  </si>
  <si>
    <t>CALHA EM CHAPA DE AÇO GALVANIZADO NÚMERO 24, DESENVOLVIMENTO DE 100 CM, INCLUSO TRANSPORTE VERTICAL. AF_07/2019</t>
  </si>
  <si>
    <t xml:space="preserve"> 9.3.2 </t>
  </si>
  <si>
    <t xml:space="preserve"> 94231 </t>
  </si>
  <si>
    <t>RUFO EM CHAPA DE AÇO GALVANIZADO NÚMERO 24, CORTE DE 25 CM, INCLUSO TRANSPORTE VERTICAL. AF_07/2019</t>
  </si>
  <si>
    <t xml:space="preserve"> 9.3.3 </t>
  </si>
  <si>
    <t xml:space="preserve"> 101979 </t>
  </si>
  <si>
    <t>CHAPIM (RUFO CAPA) EM AÇO GALVANIZADO, CORTE 33. AF_11/2020</t>
  </si>
  <si>
    <t xml:space="preserve"> 10 </t>
  </si>
  <si>
    <t>IMPERMEABILIZAÇÃO</t>
  </si>
  <si>
    <t xml:space="preserve"> 10.1 </t>
  </si>
  <si>
    <t>IMPERMEABILIZAÇÃO CALHAS, LAJES DESCOBERTAS, BALDRAMES, PAREDES E JARDINEIRAS</t>
  </si>
  <si>
    <t xml:space="preserve"> 10.1.1 </t>
  </si>
  <si>
    <t xml:space="preserve"> 98546 </t>
  </si>
  <si>
    <t>IMPERMEABILIZAÇÃO DE SUPERFÍCIE COM MANTA ASFÁLTICA, UMA CAMADA, INCLUSIVE APLICAÇÃO DE PRIMER ASFÁLTICO, E=4MM. AF_09/2023</t>
  </si>
  <si>
    <t xml:space="preserve"> 10.1.2 </t>
  </si>
  <si>
    <t xml:space="preserve"> 98554 </t>
  </si>
  <si>
    <t>IMPERMEABILIZAÇÃO DE SUPERFÍCIE COM MEMBRANA À BASE DE RESINA ACRÍLICA, 3 DEMÃOS. AF_09/2023</t>
  </si>
  <si>
    <t xml:space="preserve"> 11 </t>
  </si>
  <si>
    <t>TETOS E FORROS</t>
  </si>
  <si>
    <t xml:space="preserve"> 11.1 </t>
  </si>
  <si>
    <t>REVESTIMENTO COM ARGAMASSA</t>
  </si>
  <si>
    <t xml:space="preserve"> 11.1.1 </t>
  </si>
  <si>
    <t xml:space="preserve"> 87884 </t>
  </si>
  <si>
    <t>CHAPISCO APLICADO NO TETO OU EM ALVENARIA E ESTRUTURA, COM ROLO PARA TEXTURA ACRÍLICA. ARGAMASSA INDUSTRIALIZADA COM PREPARO MANUAL. AF_10/2022</t>
  </si>
  <si>
    <t xml:space="preserve"> 11.2 </t>
  </si>
  <si>
    <t>REBAIXAMENTOS</t>
  </si>
  <si>
    <t xml:space="preserve"> 11.2.1 </t>
  </si>
  <si>
    <t xml:space="preserve"> 96113 </t>
  </si>
  <si>
    <t>FORRO EM PLACAS DE GESSO, PARA AMBIENTES COMERCIAIS. AF_08/2023_PS</t>
  </si>
  <si>
    <t xml:space="preserve"> 12 </t>
  </si>
  <si>
    <t>REVESTIMENTO DE PAREDES</t>
  </si>
  <si>
    <t xml:space="preserve"> 12.1 </t>
  </si>
  <si>
    <t xml:space="preserve"> 12.1.1 </t>
  </si>
  <si>
    <t xml:space="preserve"> 87878 </t>
  </si>
  <si>
    <t>CHAPISCO APLICADO EM ALVENARIAS E ESTRUTURAS DE CONCRETO INTERNAS, COM COLHER DE PEDREIRO. ARGAMASSA TRAÇO 1:3 COM PREPARO MANUAL. AF_10/2022</t>
  </si>
  <si>
    <t xml:space="preserve"> 12.1.2 </t>
  </si>
  <si>
    <t xml:space="preserve"> 87893 </t>
  </si>
  <si>
    <t>CHAPISCO APLICADO EM ALVENARIA (SEM PRESENÇA DE VÃOS) E ESTRUTURAS DE CONCRETO DE FACHADA, COM COLHER DE PEDREIRO. ARGAMASSA TRAÇO 1:3 COM PREPARO MANUAL. AF_10/2022</t>
  </si>
  <si>
    <t xml:space="preserve"> 12.1.3 </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</si>
  <si>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</si>
  <si>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</si>
  <si>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12.2 </t>
  </si>
  <si>
    <t>ACABAMENTOS</t>
  </si>
  <si>
    <t xml:space="preserve"> 12.2.1 </t>
  </si>
  <si>
    <t xml:space="preserve"> 87273 </t>
  </si>
  <si>
    <t>REVESTIMENTO CERÂMICO PARA PAREDES INTERNAS COM PLACAS TIPO ESMALTADA DE DIMENSÕES 33X45 CM APLICADAS NA ALTURA INTEIRA DAS PAREDES. AF_02/2023_PE</t>
  </si>
  <si>
    <t xml:space="preserve"> 13 </t>
  </si>
  <si>
    <t>PISOS INTERNOS E EXTERNOS</t>
  </si>
  <si>
    <t xml:space="preserve"> 13.1 </t>
  </si>
  <si>
    <t>LASTRO DE CONTRAPISO</t>
  </si>
  <si>
    <t xml:space="preserve"> 13.1.1 </t>
  </si>
  <si>
    <t xml:space="preserve"> 95241 </t>
  </si>
  <si>
    <t>LASTRO DE CONCRETO MAGRO, APLICADO EM PISOS, LAJES SOBRE SOLO OU RADIERS, ESPESSURA DE 5 CM. AF_01/2024</t>
  </si>
  <si>
    <t xml:space="preserve"> 13.1.2 </t>
  </si>
  <si>
    <t xml:space="preserve"> 94993 </t>
  </si>
  <si>
    <t>EXECUÇÃO DE PASSEIO (CALÇADA) OU PISO DE CONCRETO COM CONCRETO MOLDADO IN LOCO, USINADO, ACABAMENTO CONVENCIONAL, ESPESSURA 6 CM, ARMADO. AF_08/2022</t>
  </si>
  <si>
    <t xml:space="preserve"> 13.2 </t>
  </si>
  <si>
    <t xml:space="preserve"> 13.2.1 </t>
  </si>
  <si>
    <t xml:space="preserve"> 87263 </t>
  </si>
  <si>
    <t>REVESTIMENTO CERÂMICO PARA PISO COM PLACAS TIPO PORCELANATO DE DIMENSÕES 60X60 CM APLICADA EM AMBIENTES DE ÁREA MAIOR QUE 10 M². AF_02/2023_PE</t>
  </si>
  <si>
    <t xml:space="preserve"> 13.2.2 </t>
  </si>
  <si>
    <t xml:space="preserve"> 87260 </t>
  </si>
  <si>
    <t>REVESTIMENTO CERÂMICO PARA PISO COM PLACAS TIPO PORCELANATO DE DIMENSÕES 45X45 CM APLICADA EM AMBIENTES DE ÁREA MAIOR QUE 10 M². AF_02/2023_PE</t>
  </si>
  <si>
    <t xml:space="preserve"> 13.2.3 </t>
  </si>
  <si>
    <t xml:space="preserve"> 94992 </t>
  </si>
  <si>
    <t>EXECUÇÃO DE PASSEIO (CALÇADA) OU PISO DE CONCRETO COM CONCRETO MOLDADO IN LOCO, FEITO EM OBRA, ACABAMENTO CONVENCIONAL, ESPESSURA 6 CM, ARMADO. AF_08/2022</t>
  </si>
  <si>
    <t xml:space="preserve"> 13.2.4 </t>
  </si>
  <si>
    <t xml:space="preserve"> 92397 </t>
  </si>
  <si>
    <t>EXECUÇÃO DE PAVIMENTO EM PISO INTERTRAVADO, COM BLOCO RETANGULAR COR NATURAL DE 20 X 10 CM, ESPESSURA 6 CM. AF_10/2022</t>
  </si>
  <si>
    <t xml:space="preserve"> 13.3 </t>
  </si>
  <si>
    <t>DEGRAUS, RODAPÉS, SOLEIRAS E PEITORIS</t>
  </si>
  <si>
    <t xml:space="preserve"> 13.3.1 </t>
  </si>
  <si>
    <t xml:space="preserve"> 88650 </t>
  </si>
  <si>
    <t>RODAPÉ CERÂMICO DE 7CM DE ALTURA COM PLACAS TIPO ESMALTADA DE DIMENSÕES 60X60CM. AF_02/2023</t>
  </si>
  <si>
    <t xml:space="preserve"> 13.3.2 </t>
  </si>
  <si>
    <t xml:space="preserve"> 98695 </t>
  </si>
  <si>
    <t>SOLEIRA EM MÁRMORE, LARGURA 15 CM, ESPESSURA 2,0 CM. AF_09/2020</t>
  </si>
  <si>
    <t xml:space="preserve"> 13.3.3 </t>
  </si>
  <si>
    <t xml:space="preserve"> 101965 </t>
  </si>
  <si>
    <t>PEITORIL LINEAR EM GRANITO OU MÁRMORE, L = 15CM, ASSENTADO COM ARGAMASSA 1:6 COM ADITIVO. AF_11/2020</t>
  </si>
  <si>
    <t xml:space="preserve"> 14 </t>
  </si>
  <si>
    <t>INSTALAÇÕES HIDROSSANITÁRIAS</t>
  </si>
  <si>
    <t xml:space="preserve"> 14.1 </t>
  </si>
  <si>
    <t>TUBULAÇÃO DE LIGAÇÃO DE CAIXAS</t>
  </si>
  <si>
    <t xml:space="preserve"> 14.1.1 </t>
  </si>
  <si>
    <t xml:space="preserve"> 89714 </t>
  </si>
  <si>
    <t>TUBO PVC, SERIE NORMAL, ESGOTO PREDIAL, DN 100 MM, FORNECIDO E INSTALADO EM RAMAL DE DESCARGA OU RAMAL DE ESGOTO SANITÁRIO. AF_08/2022</t>
  </si>
  <si>
    <t xml:space="preserve"> 14.1.2 </t>
  </si>
  <si>
    <t xml:space="preserve"> 89849 </t>
  </si>
  <si>
    <t>TUBO PVC, SERIE NORMAL, ESGOTO PREDIAL, DN 150 MM, FORNECIDO E INSTALADO EM SUBCOLETOR AÉREO DE ESGOTO SANITÁRIO. AF_08/2022</t>
  </si>
  <si>
    <t xml:space="preserve"> 14.2 </t>
  </si>
  <si>
    <t>CAIXAS DE PASSAGEM</t>
  </si>
  <si>
    <t xml:space="preserve"> 14.2.1 </t>
  </si>
  <si>
    <t xml:space="preserve"> 99262 </t>
  </si>
  <si>
    <t>CAIXA ENTERRADA HIDRÁULICA RETANGULAR, EM ALVENARIA COM BLOCOS DE CONCRETO, DIMENSÕES INTERNAS: 0,8X0,8X0,6 M PARA REDE DE DRENAGEM. AF_12/2020</t>
  </si>
  <si>
    <t xml:space="preserve"> 14.2.2 </t>
  </si>
  <si>
    <t xml:space="preserve"> 99258 </t>
  </si>
  <si>
    <t>CAIXA ENTERRADA HIDRÁULICA RETANGULAR, EM ALVENARIA COM BLOCOS DE CONCRETO, DIMENSÕES INTERNAS: 0,4X0,4X0,4 M PARA REDE DE DRENAGEM. AF_12/2020</t>
  </si>
  <si>
    <t xml:space="preserve"> 14.3 </t>
  </si>
  <si>
    <t>REDE DE ÁGUA FRIA - TUBOS SOLDÁVEIS DE PVC</t>
  </si>
  <si>
    <t xml:space="preserve"> 14.3.1 </t>
  </si>
  <si>
    <t xml:space="preserve"> 89355 </t>
  </si>
  <si>
    <t>TUBO, PVC, SOLDÁVEL, DE 20MM, INSTALADO EM RAMAL OU SUB-RAMAL DE ÁGUA - FORNECIMENTO E INSTALAÇÃO. AF_06/2022</t>
  </si>
  <si>
    <t xml:space="preserve"> 14.3.2 </t>
  </si>
  <si>
    <t xml:space="preserve"> 89356 </t>
  </si>
  <si>
    <t>TUBO, PVC, SOLDÁVEL, DE 25MM, INSTALADO EM RAMAL OU SUB-RAMAL DE ÁGUA - FORNECIMENTO E INSTALAÇÃO. AF_06/2022</t>
  </si>
  <si>
    <t xml:space="preserve"> 14.3.3 </t>
  </si>
  <si>
    <t xml:space="preserve"> 89357 </t>
  </si>
  <si>
    <t>TUBO, PVC, SOLDÁVEL, DE 32MM, INSTALADO EM RAMAL OU SUB-RAMAL DE ÁGUA - FORNECIMENTO E INSTALAÇÃO. AF_06/2022</t>
  </si>
  <si>
    <t xml:space="preserve"> 14.3.4 </t>
  </si>
  <si>
    <t xml:space="preserve"> 89449 </t>
  </si>
  <si>
    <t>TUBO, PVC, SOLDÁVEL, DE 50MM, INSTALADO EM PRUMADA DE ÁGUA - FORNECIMENTO E INSTALAÇÃO. AF_06/2022</t>
  </si>
  <si>
    <t xml:space="preserve"> 14.4 </t>
  </si>
  <si>
    <t>REDE DE ESGOTO - TUBOS DE PVC</t>
  </si>
  <si>
    <t xml:space="preserve"> 14.4.1 </t>
  </si>
  <si>
    <t xml:space="preserve"> 89711 </t>
  </si>
  <si>
    <t>TUBO PVC, SERIE NORMAL, ESGOTO PREDIAL, DN 40 MM, FORNECIDO E INSTALADO EM RAMAL DE DESCARGA OU RAMAL DE ESGOTO SANITÁRIO. AF_08/2022</t>
  </si>
  <si>
    <t xml:space="preserve"> 14.4.2 </t>
  </si>
  <si>
    <t xml:space="preserve"> 89712 </t>
  </si>
  <si>
    <t>TUBO PVC, SERIE NORMAL, ESGOTO PREDIAL, DN 50 MM, FORNECIDO E INSTALADO EM RAMAL DE DESCARGA OU RAMAL DE ESGOTO SANITÁRIO. AF_08/2022</t>
  </si>
  <si>
    <t xml:space="preserve"> 14.4.3 </t>
  </si>
  <si>
    <t xml:space="preserve"> 89713 </t>
  </si>
  <si>
    <t>TUBO PVC, SERIE NORMAL, ESGOTO PREDIAL, DN 75 MM, FORNECIDO E INSTALADO EM RAMAL DE DESCARGA OU RAMAL DE ESGOTO SANITÁRIO. AF_08/2022</t>
  </si>
  <si>
    <t xml:space="preserve"> 14.4.4 </t>
  </si>
  <si>
    <t xml:space="preserve"> 14.4.5 </t>
  </si>
  <si>
    <t xml:space="preserve"> 14.5 </t>
  </si>
  <si>
    <t>CAIXAS DE PVC / EQUIPAMENTOS / DIVERSOS</t>
  </si>
  <si>
    <t xml:space="preserve"> 14.5.1 </t>
  </si>
  <si>
    <t xml:space="preserve"> 89707 </t>
  </si>
  <si>
    <t>CAIXA SIFONADA, PVC, DN 100 X 100 X 50 MM, JUNTA ELÁSTICA, FORNECIDA E INSTALADA EM RAMAL DE DESCARGA OU EM RAMAL DE ESGOTO SANITÁRIO. AF_08/2022</t>
  </si>
  <si>
    <t xml:space="preserve"> 14.5.2 </t>
  </si>
  <si>
    <t xml:space="preserve"> 104328 </t>
  </si>
  <si>
    <t>CAIXA SIFONADA, COM GRELHA QUADRADA, PVC, DN 150 X 150 X 50 MM, JUNTA SOLDÁVEL, FORNECIDA E INSTALADA EM RAMAL DE DESCARGA OU EM RAMAL DE ESGOTO SANITÁRIO. AF_08/2022</t>
  </si>
  <si>
    <t xml:space="preserve"> 14.5.3 </t>
  </si>
  <si>
    <t xml:space="preserve"> 89709 </t>
  </si>
  <si>
    <t>RALO SIFONADO, PVC, DN 100 X 40 MM, JUNTA SOLDÁVEL, FORNECIDO E INSTALADO EM RAMAL DE DESCARGA OU EM RAMAL DE ESGOTO SANITÁRIO. AF_08/2022</t>
  </si>
  <si>
    <t xml:space="preserve"> 14.5.4 </t>
  </si>
  <si>
    <t xml:space="preserve"> 104348 </t>
  </si>
  <si>
    <t>TERMINAL DE VENTILAÇÃO, PVC, SÉRIE NORMAL, ESGOTO PREDIAL, DN 50 MM, JUNTA SOLDÁVEL, FORNECIDO E INSTALADO EM PRUMADA DE ESGOTO SANITÁRIO OU VENTILAÇÃO. AF_08/2022</t>
  </si>
  <si>
    <t xml:space="preserve"> 14.5.5 </t>
  </si>
  <si>
    <t xml:space="preserve"> 104351 </t>
  </si>
  <si>
    <t>TERMINAL DE VENTILAÇÃO, PVC, SÉRIE NORMAL, ESGOTO PREDIAL, DN 75 MM, JUNTA SOLDÁVEL, FORNECIDO E INSTALADO EM PRUMADA DE ESGOTO SANITÁRIO OU VENTILAÇÃO. AF_08/2022</t>
  </si>
  <si>
    <t xml:space="preserve"> 14.5.6 </t>
  </si>
  <si>
    <t xml:space="preserve"> 95674 </t>
  </si>
  <si>
    <t>HIDRÔMETRO DN 1/2", 3,0 M3/H - FORNECIMENTO E INSTALAÇÃO. AF_03/2024</t>
  </si>
  <si>
    <t xml:space="preserve"> 14.5.7 </t>
  </si>
  <si>
    <t xml:space="preserve"> 94796 </t>
  </si>
  <si>
    <t>TORNEIRA DE BOIA PARA CAIXA D'ÁGUA, ROSCÁVEL, 3/4" - FORNECIMENTO E INSTALAÇÃO. AF_08/2021</t>
  </si>
  <si>
    <t xml:space="preserve"> 14.5.8 </t>
  </si>
  <si>
    <t xml:space="preserve"> 94703 </t>
  </si>
  <si>
    <t>ADAPTADOR COM FLANGE E ANEL DE VEDAÇÃO, PVC, SOLDÁVEL, DN 25 MM X 3/4", INSTALADO EM RESERVAÇÃO PREDIAL DE ÁGUA - FORNECIMENTO E INSTALAÇÃO. AF_04/2024</t>
  </si>
  <si>
    <t xml:space="preserve"> 14.5.9 </t>
  </si>
  <si>
    <t xml:space="preserve"> 94706 </t>
  </si>
  <si>
    <t>ADAPTADOR COM FLANGE E ANEL DE VEDAÇÃO, PVC, SOLDÁVEL, DN 50 MM X 1 1/2", INSTALADO EM RESERVAÇÃO PREDIAL DE ÁGUA - FORNECIMENTO E INSTALAÇÃO. AF_04/2024</t>
  </si>
  <si>
    <t xml:space="preserve"> 14.5.10 </t>
  </si>
  <si>
    <t xml:space="preserve"> 94785 </t>
  </si>
  <si>
    <t>ADAPTADOR COM FLANGES LIVRES, PVC, SOLDÁVEL LONGO, DN 32 MM X 1 , INSTALADO EM RESERVAÇÃO DE ÁGUA DE EDIFICAÇÃO QUE POSSUA RESERVATÓRIO DE FIBRA/FIBROCIMENTO   FORNECIMENTO E INSTALAÇÃO. AF_06/2016</t>
  </si>
  <si>
    <t xml:space="preserve"> 14.6 </t>
  </si>
  <si>
    <t>FOSSA, FILTRO E SUMIDOURO</t>
  </si>
  <si>
    <t xml:space="preserve"> 14.6.1 </t>
  </si>
  <si>
    <t xml:space="preserve"> 180551 </t>
  </si>
  <si>
    <t>SEDOP</t>
  </si>
  <si>
    <t>Fossa septica em concreto armado - cap= 30 pessoas</t>
  </si>
  <si>
    <t>un</t>
  </si>
  <si>
    <t xml:space="preserve"> 14.6.2 </t>
  </si>
  <si>
    <t xml:space="preserve"> 180417 </t>
  </si>
  <si>
    <t>Filtro anaerobico conc.arm. d=1.4m p=1.8m</t>
  </si>
  <si>
    <t xml:space="preserve"> 14.6.3 </t>
  </si>
  <si>
    <t xml:space="preserve"> 180544 </t>
  </si>
  <si>
    <t>Sumidouro em alvenaria c/ tpo.em concreto - cap= 30 pessoas</t>
  </si>
  <si>
    <t xml:space="preserve"> 15 </t>
  </si>
  <si>
    <t>INSTALAÇÕES ELÉTRICAS</t>
  </si>
  <si>
    <t xml:space="preserve"> 15.1 </t>
  </si>
  <si>
    <t>QUADROS DE DISTRIBUIÇÃO</t>
  </si>
  <si>
    <t xml:space="preserve"> 15.1.1 </t>
  </si>
  <si>
    <t xml:space="preserve"> 101882 </t>
  </si>
  <si>
    <t>QUADRO DE DISTRIBUIÇÃO DE ENERGIA EM CHAPA DE AÇO GALVANIZADO, DE EMBUTIR, COM BARRAMENTO TRIFÁSICO, PARA 30 DISJUNTORES DIN 225A - FORNECIMENTO E INSTALAÇÃO. AF_10/2020</t>
  </si>
  <si>
    <t xml:space="preserve"> 15.1.2 </t>
  </si>
  <si>
    <t xml:space="preserve"> 101881 </t>
  </si>
  <si>
    <t>QUADRO DE DISTRIBUIÇÃO DE ENERGIA EM CHAPA DE AÇO GALVANIZADO, DE EMBUTIR, COM BARRAMENTO TRIFÁSICO, PARA 40 DISJUNTORES DIN 100A - FORNECIMENTO E INSTALAÇÃO. AF_10/2020</t>
  </si>
  <si>
    <t xml:space="preserve"> 15.2 </t>
  </si>
  <si>
    <t xml:space="preserve"> 15.2.1 </t>
  </si>
  <si>
    <t xml:space="preserve"> 91939 </t>
  </si>
  <si>
    <t>CAIXA RETANGULAR 4" X 2" ALTA (2,00 M DO PISO), PVC, INSTALADA EM PAREDE - FORNECIMENTO E INSTALAÇÃO. AF_03/2023</t>
  </si>
  <si>
    <t xml:space="preserve"> 15.2.2 </t>
  </si>
  <si>
    <t xml:space="preserve"> 91940 </t>
  </si>
  <si>
    <t>CAIXA RETANGULAR 4" X 2" MÉDIA (1,30 M DO PISO), PVC, INSTALADA EM PAREDE - FORNECIMENTO E INSTALAÇÃO. AF_03/2023</t>
  </si>
  <si>
    <t xml:space="preserve"> 15.2.3 </t>
  </si>
  <si>
    <t xml:space="preserve"> 91941 </t>
  </si>
  <si>
    <t>CAIXA RETANGULAR 4" X 2" BAIXA (0,30 M DO PISO), PVC, INSTALADA EM PAREDE - FORNECIMENTO E INSTALAÇÃO. AF_03/2023</t>
  </si>
  <si>
    <t xml:space="preserve"> 15.2.4 </t>
  </si>
  <si>
    <t xml:space="preserve"> 91943 </t>
  </si>
  <si>
    <t>CAIXA RETANGULAR 4" X 4" MÉDIA (1,30 M DO PISO), PVC, INSTALADA EM PAREDE - FORNECIMENTO E INSTALAÇÃO. AF_03/2023</t>
  </si>
  <si>
    <t xml:space="preserve"> 15.2.5 </t>
  </si>
  <si>
    <t xml:space="preserve"> 92868 </t>
  </si>
  <si>
    <t>CAIXA RETANGULAR 4" X 2" MÉDIA (1,30 M DO PISO), METÁLICA, INSTALADA EM PAREDE - FORNECIMENTO E INSTALAÇÃO. AF_03/2023</t>
  </si>
  <si>
    <t xml:space="preserve"> 15.2.6 </t>
  </si>
  <si>
    <t xml:space="preserve"> 95818 </t>
  </si>
  <si>
    <t>CONDULETE DE PVC, TIPO X, PARA ELETRODUTO DE PVC SOLDÁVEL DN 32 MM (1''), APARENTE - FORNECIMENTO E INSTALAÇÃO. AF_10/2022</t>
  </si>
  <si>
    <t xml:space="preserve"> 15.2.7 </t>
  </si>
  <si>
    <t xml:space="preserve"> 97892 </t>
  </si>
  <si>
    <t>CAIXA ENTERRADA ELÉTRICA RETANGULAR, EM ALVENARIA COM BLOCOS DE CONCRETO, FUNDO COM BRITA, DIMENSÕES INTERNAS: 0,6X0,6X0,6 M. AF_12/2020</t>
  </si>
  <si>
    <t xml:space="preserve"> 15.3 </t>
  </si>
  <si>
    <t>ELETRODUTOS, PERFILADOS E CONEXÕES</t>
  </si>
  <si>
    <t xml:space="preserve"> 15.3.1 </t>
  </si>
  <si>
    <t xml:space="preserve"> 91862 </t>
  </si>
  <si>
    <t>ELETRODUTO RÍGIDO ROSCÁVEL, PVC, DN 20 MM (1/2"), PARA CIRCUITOS TERMINAIS, INSTALADO EM FORRO - FORNECIMENTO E INSTALAÇÃO. AF_03/2023</t>
  </si>
  <si>
    <t xml:space="preserve"> 15.3.2 </t>
  </si>
  <si>
    <t xml:space="preserve"> 91863 </t>
  </si>
  <si>
    <t>ELETRODUTO RÍGIDO ROSCÁVEL, PVC, DN 25 MM (3/4"), PARA CIRCUITOS TERMINAIS, INSTALADO EM FORRO - FORNECIMENTO E INSTALAÇÃO. AF_03/2023</t>
  </si>
  <si>
    <t xml:space="preserve"> 15.3.3 </t>
  </si>
  <si>
    <t xml:space="preserve"> 104764 </t>
  </si>
  <si>
    <t>SUPORTE PARA 2 ELETRODUTOS, ESPAÇADO A CADA 80 CM, EM PERFILADO COM COMPRIMENTO DE 25 CM FIXADO EM LAJE, POR METRO DE ELETRODUTO FIXADO. AF_09/2023</t>
  </si>
  <si>
    <t xml:space="preserve"> 15.3.4 </t>
  </si>
  <si>
    <t xml:space="preserve"> 91860 </t>
  </si>
  <si>
    <t>ELETRODUTO FLEXÍVEL CORRUGADO, PEAD, DN 40 MM (1 1/4"), PARA CIRCUITOS TERMINAIS, INSTALADO EM PAREDE - FORNECIMENTO E INSTALAÇÃO. AF_03/2023</t>
  </si>
  <si>
    <t xml:space="preserve"> 15.3.5 </t>
  </si>
  <si>
    <t xml:space="preserve"> 97668 </t>
  </si>
  <si>
    <t>ELETRODUTO FLEXÍVEL CORRUGADO, PEAD, DN 63 (2"), PARA REDE ENTERRADA DE DISTRIBUIÇÃO DE ENERGIA ELÉTRICA - FORNECIMENTO E INSTALAÇÃO. AF_12/2021</t>
  </si>
  <si>
    <t xml:space="preserve"> 15.3.6 </t>
  </si>
  <si>
    <t xml:space="preserve"> 97669 </t>
  </si>
  <si>
    <t>ELETRODUTO FLEXÍVEL CORRUGADO, PEAD, DN 90 (3"), PARA REDE ENTERRADA DE DISTRIBUIÇÃO DE ENERGIA ELÉTRICA - FORNECIMENTO E INSTALAÇÃO. AF_12/2021</t>
  </si>
  <si>
    <t xml:space="preserve"> 15.3.7 </t>
  </si>
  <si>
    <t xml:space="preserve"> 96562 </t>
  </si>
  <si>
    <t>SUPORTE PARA ELETROCALHA LISA OU PERFURADA EM AÇO GALVANIZADO, LARGURA 400 MM, EM PERFILADO COM COMPRIMENTO DE 45 CM FIXADO EM LAJE, POR METRO DE ELETROCALHA FIXADA. AF_09/2023</t>
  </si>
  <si>
    <t xml:space="preserve"> 15.4 </t>
  </si>
  <si>
    <t>CHAVES, FUSÍVEIS E DISJUNTORES</t>
  </si>
  <si>
    <t xml:space="preserve"> 15.4.1 </t>
  </si>
  <si>
    <t xml:space="preserve"> 93654 </t>
  </si>
  <si>
    <t>DISJUNTOR MONOPOLAR TIPO DIN, CORRENTE NOMINAL DE 16A - FORNECIMENTO E INSTALAÇÃO. AF_10/2020</t>
  </si>
  <si>
    <t xml:space="preserve"> 15.4.2 </t>
  </si>
  <si>
    <t xml:space="preserve"> 93655 </t>
  </si>
  <si>
    <t>DISJUNTOR MONOPOLAR TIPO DIN, CORRENTE NOMINAL DE 20A - FORNECIMENTO E INSTALAÇÃO. AF_10/2020</t>
  </si>
  <si>
    <t xml:space="preserve"> 15.4.3 </t>
  </si>
  <si>
    <t xml:space="preserve"> 93659 </t>
  </si>
  <si>
    <t>DISJUNTOR MONOPOLAR TIPO DIN, CORRENTE NOMINAL DE 50A - FORNECIMENTO E INSTALAÇÃO. AF_10/2020</t>
  </si>
  <si>
    <t xml:space="preserve"> 15.4.4 </t>
  </si>
  <si>
    <t xml:space="preserve"> 93661 </t>
  </si>
  <si>
    <t>DISJUNTOR BIPOLAR TIPO DIN, CORRENTE NOMINAL DE 16A - FORNECIMENTO E INSTALAÇÃO. AF_10/2020</t>
  </si>
  <si>
    <t xml:space="preserve"> 15.4.5 </t>
  </si>
  <si>
    <t xml:space="preserve"> 93662 </t>
  </si>
  <si>
    <t>DISJUNTOR BIPOLAR TIPO DIN, CORRENTE NOMINAL DE 20A - FORNECIMENTO E INSTALAÇÃO. AF_10/2020</t>
  </si>
  <si>
    <t xml:space="preserve"> 15.4.6 </t>
  </si>
  <si>
    <t xml:space="preserve"> 93664 </t>
  </si>
  <si>
    <t>DISJUNTOR BIPOLAR TIPO DIN, CORRENTE NOMINAL DE 32A - FORNECIMENTO E INSTALAÇÃO. AF_10/2020</t>
  </si>
  <si>
    <t xml:space="preserve"> 15.4.7 </t>
  </si>
  <si>
    <t xml:space="preserve"> 93668 </t>
  </si>
  <si>
    <t>DISJUNTOR TRIPOLAR TIPO DIN, CORRENTE NOMINAL DE 16A - FORNECIMENTO E INSTALAÇÃO. AF_10/2020</t>
  </si>
  <si>
    <t xml:space="preserve"> 15.4.8 </t>
  </si>
  <si>
    <t xml:space="preserve"> 101895 </t>
  </si>
  <si>
    <t>DISJUNTOR TERMOMAGNÉTICO TRIPOLAR, CORRENTE NOMINAL DE 125A - FORNECIMENTO E INSTALAÇÃO. AF_10/2020</t>
  </si>
  <si>
    <t xml:space="preserve"> 15.4.9 </t>
  </si>
  <si>
    <t xml:space="preserve"> 00039468 </t>
  </si>
  <si>
    <t>DISPOSITIVO DPS CLASSE II, 1 POLO, TENSAO MAXIMA DE 175 V, CORRENTE MAXIMA DE *90* KA (TIPO AC)</t>
  </si>
  <si>
    <t xml:space="preserve"> 15.5 </t>
  </si>
  <si>
    <t>FIOS E CABOS</t>
  </si>
  <si>
    <t xml:space="preserve"> 15.5.1 </t>
  </si>
  <si>
    <t xml:space="preserve"> 91926 </t>
  </si>
  <si>
    <t>CABO DE COBRE FLEXÍVEL ISOLADO, 2,5 MM², ANTI-CHAMA 450/750 V, PARA CIRCUITOS TERMINAIS - FORNECIMENTO E INSTALAÇÃO. AF_03/2023</t>
  </si>
  <si>
    <t xml:space="preserve"> 15.5.2 </t>
  </si>
  <si>
    <t xml:space="preserve"> 91928 </t>
  </si>
  <si>
    <t>CABO DE COBRE FLEXÍVEL ISOLADO, 4 MM², ANTI-CHAMA 450/750 V, PARA CIRCUITOS TERMINAIS - FORNECIMENTO E INSTALAÇÃO. AF_03/2023</t>
  </si>
  <si>
    <t xml:space="preserve"> 15.5.3 </t>
  </si>
  <si>
    <t xml:space="preserve"> 91930 </t>
  </si>
  <si>
    <t>CABO DE COBRE FLEXÍVEL ISOLADO, 6 MM², ANTI-CHAMA 450/750 V, PARA CIRCUITOS TERMINAIS - FORNECIMENTO E INSTALAÇÃO. AF_03/2023</t>
  </si>
  <si>
    <t xml:space="preserve"> 15.5.4 </t>
  </si>
  <si>
    <t xml:space="preserve"> 92981 </t>
  </si>
  <si>
    <t>CABO DE COBRE FLEXÍVEL ISOLADO, 16 MM², ANTI-CHAMA 450/750 V, PARA DISTRIBUIÇÃO - FORNECIMENTO E INSTALAÇÃO. AF_10/2020</t>
  </si>
  <si>
    <t xml:space="preserve"> 15.5.5 </t>
  </si>
  <si>
    <t xml:space="preserve"> 92988 </t>
  </si>
  <si>
    <t>CABO DE COBRE FLEXÍVEL ISOLADO, 50 MM², ANTI-CHAMA 0,6/1,0 KV, PARA REDE ENTERRADA DE DISTRIBUIÇÃO DE ENERGIA ELÉTRICA - FORNECIMENTO E INSTALAÇÃO. AF_12/2021</t>
  </si>
  <si>
    <t xml:space="preserve"> 15.5.6 </t>
  </si>
  <si>
    <t xml:space="preserve"> 92982 </t>
  </si>
  <si>
    <t>CABO DE COBRE FLEXÍVEL ISOLADO, 16 MM², ANTI-CHAMA 0,6/1,0 KV, PARA DISTRIBUIÇÃO - FORNECIMENTO E INSTALAÇÃO. AF_10/2020</t>
  </si>
  <si>
    <t xml:space="preserve"> 15.5.7 </t>
  </si>
  <si>
    <t xml:space="preserve"> 92986 </t>
  </si>
  <si>
    <t>CABO DE COBRE FLEXÍVEL ISOLADO, 35 MM², ANTI-CHAMA 0,6/1,0 KV, PARA REDE ENTERRADA DE DISTRIBUIÇÃO DE ENERGIA ELÉTRICA - FORNECIMENTO E INSTALAÇÃO. AF_12/2021</t>
  </si>
  <si>
    <t xml:space="preserve"> 15.5.8 </t>
  </si>
  <si>
    <t xml:space="preserve"> 92992 </t>
  </si>
  <si>
    <t>CABO DE COBRE FLEXÍVEL ISOLADO, 95 MM², ANTI-CHAMA 0,6/1,0 KV, PARA REDE ENTERRADA DE DISTRIBUIÇÃO DE ENERGIA ELÉTRICA - FORNECIMENTO E INSTALAÇÃO. AF_12/2021</t>
  </si>
  <si>
    <t xml:space="preserve"> 15.6 </t>
  </si>
  <si>
    <t>PADRÃO DE ENTRADA DE ENERGIA</t>
  </si>
  <si>
    <t xml:space="preserve"> 15.6.1 </t>
  </si>
  <si>
    <t xml:space="preserve"> 101512 </t>
  </si>
  <si>
    <t>ENTRADA DE ENERGIA ELÉTRICA, AÉREA, TRIFÁSICA, COM CAIXA DE EMBUTIR, CABO DE 35 MM2 E DISJUNTOR DIN 50A (NÃO INCLUSO O POSTE DE CONCRETO). AF_07/2020</t>
  </si>
  <si>
    <t xml:space="preserve"> 15.6.2 </t>
  </si>
  <si>
    <t xml:space="preserve"> 97362 </t>
  </si>
  <si>
    <t>QUADRO DE MEDIÇÃO GERAL DE ENERGIA PARA BARRAMENTO BLINDADO COM 4 MEDIDORES - FORNECIMENTO E INSTALAÇÃO. AF_10/2020</t>
  </si>
  <si>
    <t xml:space="preserve"> 16 </t>
  </si>
  <si>
    <t>OUTRAS INSTALAÇÕES</t>
  </si>
  <si>
    <t xml:space="preserve"> 16.1 </t>
  </si>
  <si>
    <t>CABEAMENTO ESTRUTURADO</t>
  </si>
  <si>
    <t xml:space="preserve"> 16.1.1 </t>
  </si>
  <si>
    <t xml:space="preserve"> 98305 </t>
  </si>
  <si>
    <t>RACK FECHADO PARA SERVIDOR - FORNECIMENTO E INSTALAÇÃO. AF_11/2019</t>
  </si>
  <si>
    <t xml:space="preserve"> 16.1.2 </t>
  </si>
  <si>
    <t xml:space="preserve"> 100561 </t>
  </si>
  <si>
    <t>QUADRO DE DISTRIBUICAO PARA TELEFONE N.3, 40X40X12CM EM CHAPA METALICA, DE EMBUTIR, SEM ACESSORIOS, PADRAO TELEBRAS, FORNECIMENTO E INSTALAÇÃO. AF_11/2019</t>
  </si>
  <si>
    <t xml:space="preserve"> 16.1.3 </t>
  </si>
  <si>
    <t xml:space="preserve"> 16.1.4 </t>
  </si>
  <si>
    <t xml:space="preserve"> 16.1.5 </t>
  </si>
  <si>
    <t xml:space="preserve"> 16.1.6 </t>
  </si>
  <si>
    <t xml:space="preserve"> 100556 </t>
  </si>
  <si>
    <t>CAIXA DE PASSAGEM PARA TELEFONE 15X15X10CM (SOBREPOR), FORNECIMENTO E INSTALACAO. AF_11/2019</t>
  </si>
  <si>
    <t xml:space="preserve"> 16.1.7 </t>
  </si>
  <si>
    <t xml:space="preserve"> 101795 </t>
  </si>
  <si>
    <t>CAIXA ENTERRADA PARA INSTALAÇÕES TELEFÔNICAS TIPO R1, EM ALVENARIA COM BLOCOS DE CONCRETO, DIMENSÕES INTERNAS: 0,35X0,60X0,60 M, EXCLUINDO TAMPÃO. AF_12/2020</t>
  </si>
  <si>
    <t xml:space="preserve"> 16.1.8 </t>
  </si>
  <si>
    <t xml:space="preserve"> 101798 </t>
  </si>
  <si>
    <t>TAMPA PARA CAIXA TIPO R1, EM FERRO FUNDIDO, DIMENSÕES INTERNAS: 0,40 X 0,60 M - FORNECIMENTO E INSTALAÇÃO. AF_12/2020</t>
  </si>
  <si>
    <t xml:space="preserve"> 16.1.9 </t>
  </si>
  <si>
    <t xml:space="preserve"> 16.1.10 </t>
  </si>
  <si>
    <t xml:space="preserve"> 91864 </t>
  </si>
  <si>
    <t>ELETRODUTO RÍGIDO ROSCÁVEL, PVC, DN 32 MM (1"), PARA CIRCUITOS TERMINAIS, INSTALADO EM FORRO - FORNECIMENTO E INSTALAÇÃO. AF_03/2023</t>
  </si>
  <si>
    <t xml:space="preserve"> 16.1.11 </t>
  </si>
  <si>
    <t xml:space="preserve"> 16.1.12 </t>
  </si>
  <si>
    <t xml:space="preserve"> 16.1.13 </t>
  </si>
  <si>
    <t xml:space="preserve"> 98295 </t>
  </si>
  <si>
    <t>CABO ELETRÔNICO CATEGORIA 5E, INSTALADO EM EDIFICAÇÃO INSTITUCIONAL - FORNECIMENTO E INSTALAÇÃO. AF_11/2019</t>
  </si>
  <si>
    <t xml:space="preserve"> 16.1.14 </t>
  </si>
  <si>
    <t xml:space="preserve"> 98293 </t>
  </si>
  <si>
    <t>CABO TELEFÔNICO CI-50 10 PARES INSTALADO EM DISTRIBUIÇÃO DE EDIFICAÇÃO INSTITUCIONAL - FORNECIMENTO E INSTALAÇÃO. AF_11/2019</t>
  </si>
  <si>
    <t xml:space="preserve"> 16.1.15 </t>
  </si>
  <si>
    <t xml:space="preserve"> 98400 </t>
  </si>
  <si>
    <t>CABO TELEFÔNICO CTP-APL-50 10 PARES INSTALADO EM ENTRADA DE EDIFICAÇÃO - FORNECIMENTO E INSTALAÇÃO. AF_11/2019</t>
  </si>
  <si>
    <t xml:space="preserve"> 16.1.16 </t>
  </si>
  <si>
    <t xml:space="preserve"> 98307 </t>
  </si>
  <si>
    <t>TOMADA DE REDE RJ45 - FORNECIMENTO E INSTALAÇÃO. AF_11/2019</t>
  </si>
  <si>
    <t xml:space="preserve"> 16.1.17 </t>
  </si>
  <si>
    <t xml:space="preserve"> 98301 </t>
  </si>
  <si>
    <t>PATCH PANEL 24 PORTAS, CATEGORIA 5E - FORNECIMENTO E INSTALAÇÃO. AF_11/2019</t>
  </si>
  <si>
    <t xml:space="preserve"> 16.2 </t>
  </si>
  <si>
    <t>ALARME E CFTV</t>
  </si>
  <si>
    <t xml:space="preserve"> 16.2.1 </t>
  </si>
  <si>
    <t xml:space="preserve"> 16.2.2 </t>
  </si>
  <si>
    <t xml:space="preserve"> 16.2.3 </t>
  </si>
  <si>
    <t xml:space="preserve"> 91872 </t>
  </si>
  <si>
    <t>ELETRODUTO RÍGIDO ROSCÁVEL, PVC, DN 32 MM (1"), PARA CIRCUITOS TERMINAIS, INSTALADO EM PAREDE - FORNECIMENTO E INSTALAÇÃO. AF_03/2023</t>
  </si>
  <si>
    <t xml:space="preserve"> 16.2.4 </t>
  </si>
  <si>
    <t xml:space="preserve"> 16.2.5 </t>
  </si>
  <si>
    <t xml:space="preserve"> 16.2.6 </t>
  </si>
  <si>
    <t xml:space="preserve"> 16.2.7 </t>
  </si>
  <si>
    <t xml:space="preserve"> 16.2.8 </t>
  </si>
  <si>
    <t xml:space="preserve"> 97596 </t>
  </si>
  <si>
    <t>SENSOR DE PRESENÇA SEM FOTOCÉLULA, FIXAÇÃO EM PAREDE - FORNECIMENTO E INSTALAÇÃO. AF_09/2024</t>
  </si>
  <si>
    <t xml:space="preserve"> 16.3 </t>
  </si>
  <si>
    <t>CLIMATIZAÇÃO (INFRA-ESTRUTURA)</t>
  </si>
  <si>
    <t xml:space="preserve"> 16.3.1 </t>
  </si>
  <si>
    <t>TUBO, PVC, SOLDÁVEL, DN 25MM, INSTALADO EM RAMAL OU SUB-RAMAL DE ÁGUA - FORNECIMENTO E INSTALAÇÃO. AF_06/2022</t>
  </si>
  <si>
    <t xml:space="preserve"> 16.3.2 </t>
  </si>
  <si>
    <t>TUBO PVC, SERIE NORMAL, ESGOTO PREDIAL, DN 40 MM, FORNECIDO E INSTALADO  EM RAMAL DE DESCARGA OU RAMAL DE ESGOTO SANITÁRIO. AF_08/2022</t>
  </si>
  <si>
    <t xml:space="preserve"> 16.3.3 </t>
  </si>
  <si>
    <t xml:space="preserve"> 103289 </t>
  </si>
  <si>
    <t>TUBO EM COBRE FLEXÍVEL, DN 1/4", COM ISOLAMENTO, INSTALADO EM FORRO, PARA RAMAL DE ALIMENTAÇÃO DE AR CONDICIONADO, INCLUSO FIXADOR. AF_11/2021</t>
  </si>
  <si>
    <t xml:space="preserve"> 16.3.4 </t>
  </si>
  <si>
    <t xml:space="preserve"> 103290 </t>
  </si>
  <si>
    <t>TUBO EM COBRE FLEXÍVEL, DN 3/8", COM ISOLAMENTO, INSTALADO EM FORRO, PARA RAMAL DE ALIMENTAÇÃO DE AR CONDICIONADO, INCLUSO FIXADOR. AF_11/2021</t>
  </si>
  <si>
    <t xml:space="preserve"> 16.3.5 </t>
  </si>
  <si>
    <t xml:space="preserve"> 103291 </t>
  </si>
  <si>
    <t>TUBO EM COBRE FLEXÍVEL, DN 1/2", COM ISOLAMENTO, INSTALADO EM FORRO, PARA RAMAL DE ALIMENTAÇÃO DE AR CONDICIONADO, INCLUSO FIXADOR. AF_11/2021</t>
  </si>
  <si>
    <t xml:space="preserve"> 16.3.6 </t>
  </si>
  <si>
    <t xml:space="preserve"> 103292 </t>
  </si>
  <si>
    <t>TUBO EM COBRE FLEXÍVEL, DN 5/8", COM ISOLAMENTO, INSTALADO EM FORRO, PARA RAMAL DE ALIMENTAÇÃO DE AR CONDICIONADO, INCLUSO FIXADOR. AF_11/2021</t>
  </si>
  <si>
    <t xml:space="preserve"> 16.3.7 </t>
  </si>
  <si>
    <t xml:space="preserve"> 96559 </t>
  </si>
  <si>
    <t>SUPORTE PARA DUTO EM CHAPA GALVANIZADA BITOLA 26, EM PERFILADO COM COMPRIMENTO DE 35 CM FIXADO EM LAJE, POR METRO DE DUTO FIXADO. AF_09/2023</t>
  </si>
  <si>
    <t xml:space="preserve"> 16.3.8 </t>
  </si>
  <si>
    <t xml:space="preserve"> CPU-54 </t>
  </si>
  <si>
    <t>Próprio</t>
  </si>
  <si>
    <t>Duto flexível aluminizado, seção circular de 10cm (4"), com isolamento térmico em lã de vidro</t>
  </si>
  <si>
    <t>m</t>
  </si>
  <si>
    <t xml:space="preserve"> 16.4 </t>
  </si>
  <si>
    <t>SISTEMA DE ENERGIA SOLAR</t>
  </si>
  <si>
    <t xml:space="preserve"> 16.4.1 </t>
  </si>
  <si>
    <t xml:space="preserve"> CPU-52 </t>
  </si>
  <si>
    <t>Sistema completo de energia solar fotovoltaica, potência 31,35Kwp, composta por 55 módulos - 570W (placas coletoras), monitoramento em tempo real via APP, produção esperada de 3.995 Kwh/mês - 47.940Kwh/ano,  conforme projeto, instalado (und=módulo)</t>
  </si>
  <si>
    <t>und</t>
  </si>
  <si>
    <t xml:space="preserve"> 17 </t>
  </si>
  <si>
    <t>APARELHOS HIDROSSANITÁRIOS</t>
  </si>
  <si>
    <t xml:space="preserve"> 17.1 </t>
  </si>
  <si>
    <t>LOUÇAS</t>
  </si>
  <si>
    <t xml:space="preserve"> 17.1.1 </t>
  </si>
  <si>
    <t xml:space="preserve"> 86904 </t>
  </si>
  <si>
    <t>LAVATÓRIO LOUÇA BRANCA SUSPENSO, 29,5 X 39CM OU EQUIVALENTE, PADRÃO POPULAR - FORNECIMENTO E INSTALAÇÃO. AF_01/2020</t>
  </si>
  <si>
    <t xml:space="preserve"> 17.1.2 </t>
  </si>
  <si>
    <t xml:space="preserve"> 86938 </t>
  </si>
  <si>
    <t>CUBA DE EMBUTIR OVAL EM LOUÇA BRANCA, 35 X 50CM OU EQUIVALENTE, INCLUSO VÁLVULA E SIFÃO TIPO GARRAFA EM METAL CROMADO - FORNECIMENTO E INSTALAÇÃO. AF_01/2020</t>
  </si>
  <si>
    <t xml:space="preserve"> 17.1.3 </t>
  </si>
  <si>
    <t xml:space="preserve"> 86920 </t>
  </si>
  <si>
    <t>TANQUE DE LOUÇA BRANCA COM COLUNA, 30L OU EQUIVALENTE, INCLUSO SIFÃO FLEXÍVEL EM PVC, VÁLVULA PLÁSTICA E TORNEIRA DE METAL CROMADO PADRÃO POPULAR - FORNECIMENTO E INSTALAÇÃO. AF_01/2020</t>
  </si>
  <si>
    <t xml:space="preserve"> 17.1.4 </t>
  </si>
  <si>
    <t xml:space="preserve"> 86932 </t>
  </si>
  <si>
    <t>VASO SANITÁRIO SIFONADO COM CAIXA ACOPLADA LOUÇA BRANCA - PADRÃO MÉDIO, INCLUSO ENGATE FLEXÍVEL EM METAL CROMADO, 1/2 X 40CM - FORNECIMENTO E INSTALAÇÃO. AF_01/2020</t>
  </si>
  <si>
    <t xml:space="preserve"> 17.1.5 </t>
  </si>
  <si>
    <t xml:space="preserve"> 95547 </t>
  </si>
  <si>
    <t>SABONETEIRA PLASTICA TIPO DISPENSER PARA SABONETE LIQUIDO COM RESERVATORIO 800 A 1500 ML, INCLUSO FIXAÇÃO. AF_01/2020</t>
  </si>
  <si>
    <t xml:space="preserve"> 17.1.6 </t>
  </si>
  <si>
    <t xml:space="preserve"> 100849 </t>
  </si>
  <si>
    <t>ASSENTO SANITÁRIO CONVENCIONAL - FORNECIMENTO E INSTALACAO. AF_01/2020</t>
  </si>
  <si>
    <t xml:space="preserve"> 17.2 </t>
  </si>
  <si>
    <t>BANCADAS</t>
  </si>
  <si>
    <t xml:space="preserve"> 17.2.1 </t>
  </si>
  <si>
    <t xml:space="preserve"> 86889 </t>
  </si>
  <si>
    <t>BANCADA DE GRANITO CINZA POLIDO, DE 1,50 X 0,60 M, PARA PIA DE COZINHA - FORNECIMENTO E INSTALAÇÃO. AF_01/2020</t>
  </si>
  <si>
    <t xml:space="preserve"> 17.3 </t>
  </si>
  <si>
    <t>TORNEIRAS, REGISTROS, VÁLVULAS E METAIS</t>
  </si>
  <si>
    <t xml:space="preserve"> 17.3.1 </t>
  </si>
  <si>
    <t xml:space="preserve"> 86914 </t>
  </si>
  <si>
    <t>TORNEIRA CROMADA 1/2" OU 3/4" PARA TANQUE, PADRÃO MÉDIO - FORNECIMENTO E INSTALAÇÃO. AF_01/2020</t>
  </si>
  <si>
    <t xml:space="preserve"> 17.3.2 </t>
  </si>
  <si>
    <t xml:space="preserve"> 100853 </t>
  </si>
  <si>
    <t>TORNEIRA CROMADA DE MESA PARA LAVATORIO, TIPO MONOCOMANDO. AF_01/2020</t>
  </si>
  <si>
    <t xml:space="preserve"> 17.3.3 </t>
  </si>
  <si>
    <t xml:space="preserve"> 86909 </t>
  </si>
  <si>
    <t>TORNEIRA CROMADA TUBO MÓVEL, DE MESA, 1/2" OU 3/4", PARA PIA DE COZINHA, PADRÃO ALTO - FORNECIMENTO E INSTALAÇÃO. AF_01/2020</t>
  </si>
  <si>
    <t xml:space="preserve"> 17.3.4 </t>
  </si>
  <si>
    <t xml:space="preserve"> 89353 </t>
  </si>
  <si>
    <t>REGISTRO DE GAVETA BRUTO, LATÃO, ROSCÁVEL, 3/4" - FORNECIMENTO E INSTALAÇÃO. AF_08/2021</t>
  </si>
  <si>
    <t xml:space="preserve"> 17.3.5 </t>
  </si>
  <si>
    <t xml:space="preserve"> 94495 </t>
  </si>
  <si>
    <t>REGISTRO DE GAVETA BRUTO, LATÃO, ROSCÁVEL, 1" - FORNECIMENTO E INSTALAÇÃO. AF_08/2021</t>
  </si>
  <si>
    <t xml:space="preserve"> 17.3.6 </t>
  </si>
  <si>
    <t xml:space="preserve"> 94497 </t>
  </si>
  <si>
    <t>REGISTRO DE GAVETA BRUTO, LATÃO, ROSCÁVEL, 1 1/2" - FORNECIMENTO E INSTALAÇÃO. AF_08/2021</t>
  </si>
  <si>
    <t xml:space="preserve"> 17.3.7 </t>
  </si>
  <si>
    <t xml:space="preserve"> 89987 </t>
  </si>
  <si>
    <t>REGISTRO DE GAVETA BRUTO, LATÃO, ROSCÁVEL, 3/4", COM ACABAMENTO E CANOPLA CROMADOS - FORNECIMENTO E INSTALAÇÃO. AF_08/2021</t>
  </si>
  <si>
    <t xml:space="preserve"> 17.3.8 </t>
  </si>
  <si>
    <t xml:space="preserve"> 90371 </t>
  </si>
  <si>
    <t>REGISTRO DE ESFERA, PVC, ROSCÁVEL, COM VOLANTE, 3/4" - FORNECIMENTO E INSTALAÇÃO. AF_08/2021</t>
  </si>
  <si>
    <t xml:space="preserve"> 17.3.9 </t>
  </si>
  <si>
    <t xml:space="preserve"> 89985 </t>
  </si>
  <si>
    <t>REGISTRO DE PRESSÃO BRUTO, LATÃO, ROSCÁVEL, 3/4", COM ACABAMENTO E CANOPLA CROMADOS - FORNECIMENTO E INSTALAÇÃO. AF_08/2021</t>
  </si>
  <si>
    <t xml:space="preserve"> 17.4 </t>
  </si>
  <si>
    <t>OUTROS APARELHOS</t>
  </si>
  <si>
    <t xml:space="preserve"> 17.4.1 </t>
  </si>
  <si>
    <t xml:space="preserve"> 86936 </t>
  </si>
  <si>
    <t>CUBA DE EMBUTIR DE AÇO INOXIDÁVEL MÉDIA, INCLUSO VÁLVULA TIPO AMERICANA E SIFÃO TIPO GARRAFA EM METAL CROMADO - FORNECIMENTO E INSTALAÇÃO. AF_01/2020</t>
  </si>
  <si>
    <t xml:space="preserve"> 17.4.2 </t>
  </si>
  <si>
    <t xml:space="preserve"> 86900 </t>
  </si>
  <si>
    <t>CUBA DE EMBUTIR RETANGULAR DE AÇO INOXIDÁVEL, 46 X 30 X 12 CM - FORNECIMENTO E INSTALAÇÃO. AF_01/2020</t>
  </si>
  <si>
    <t xml:space="preserve"> 17.4.3 </t>
  </si>
  <si>
    <t xml:space="preserve"> 86881 </t>
  </si>
  <si>
    <t>SIFÃO DO TIPO GARRAFA EM METAL CROMADO 1 X 1.1/2" - FORNECIMENTO E INSTALAÇÃO. AF_01/2020</t>
  </si>
  <si>
    <t xml:space="preserve"> 17.4.4 </t>
  </si>
  <si>
    <t xml:space="preserve"> 100866 </t>
  </si>
  <si>
    <t>BARRA DE APOIO RETA, EM ACO INOX POLIDO, COMPRIMENTO 60CM, FIXADA NA PAREDE - FORNECIMENTO E INSTALAÇÃO. AF_01/2020</t>
  </si>
  <si>
    <t xml:space="preserve"> 17.4.5 </t>
  </si>
  <si>
    <t xml:space="preserve"> 100868 </t>
  </si>
  <si>
    <t>BARRA DE APOIO RETA, EM ACO INOX POLIDO, COMPRIMENTO 80 CM, FIXADA NA PAREDE - FORNECIMENTO E INSTALAÇÃO. AF_01/2020</t>
  </si>
  <si>
    <t xml:space="preserve"> 17.4.6 </t>
  </si>
  <si>
    <t xml:space="preserve"> 100865 </t>
  </si>
  <si>
    <t>BARRA DE APOIO LATERAL ARTICULADA, COM TRAVA, EM ACO INOX POLIDO, FIXADA NA PAREDE - FORNECIMENTO E INSTALAÇÃO. AF_01/2020</t>
  </si>
  <si>
    <t xml:space="preserve"> 17.4.7 </t>
  </si>
  <si>
    <t xml:space="preserve"> 102609 </t>
  </si>
  <si>
    <t>CAIXA D´ÁGUA EM POLIETILENO, 2000 LITROS - FORNECIMENTO E INSTALAÇÃO. AF_06/2021</t>
  </si>
  <si>
    <t xml:space="preserve"> 17.4.8 </t>
  </si>
  <si>
    <t xml:space="preserve"> 100860 </t>
  </si>
  <si>
    <t>CHUVEIRO ELÉTRICO COMUM CORPO PLÁSTICO, TIPO DUCHA - FORNECIMENTO E INSTALAÇÃO. AF_01/2020</t>
  </si>
  <si>
    <t xml:space="preserve"> 18 </t>
  </si>
  <si>
    <t>APARELHOS ELÉTRICOS</t>
  </si>
  <si>
    <t xml:space="preserve"> 18.1 </t>
  </si>
  <si>
    <t>LUMINÁRIAS</t>
  </si>
  <si>
    <t xml:space="preserve"> 18.1.1 </t>
  </si>
  <si>
    <t xml:space="preserve"> 90119 </t>
  </si>
  <si>
    <t>LUMINÁRIA TIPO PLAFON CIRCULAR, EMBUTIR, COM LED DE 35 W - FORNECIMENTO E INSTALAÇÃO.</t>
  </si>
  <si>
    <t xml:space="preserve"> 18.1.2 </t>
  </si>
  <si>
    <t xml:space="preserve"> 90118 </t>
  </si>
  <si>
    <t>LUMINÁRIA TIPO PLAFON CIRCULAR, EMBUTIR, COM LED DE 25 W - FORNECIMENTO E INSTALAÇÃO.</t>
  </si>
  <si>
    <t xml:space="preserve"> 18.2 </t>
  </si>
  <si>
    <t>INTERRUPTORES, TOMADAS E PLACAS</t>
  </si>
  <si>
    <t xml:space="preserve"> 18.2.1 </t>
  </si>
  <si>
    <t xml:space="preserve"> 91996 </t>
  </si>
  <si>
    <t>TOMADA MÉDIA DE EMBUTIR (1 MÓDULO), 2P+T 10 A, INCLUINDO SUPORTE E PLACA - FORNECIMENTO E INSTALAÇÃO. AF_03/2023</t>
  </si>
  <si>
    <t xml:space="preserve"> 18.2.2 </t>
  </si>
  <si>
    <t xml:space="preserve"> 91997 </t>
  </si>
  <si>
    <t>TOMADA MÉDIA DE EMBUTIR (1 MÓDULO), 2P+T 20 A, INCLUINDO SUPORTE E PLACA - FORNECIMENTO E INSTALAÇÃO. AF_03/2023</t>
  </si>
  <si>
    <t xml:space="preserve"> 18.2.3 </t>
  </si>
  <si>
    <t xml:space="preserve"> 92004 </t>
  </si>
  <si>
    <t>TOMADA MÉDIA DE EMBUTIR (2 MÓDULOS), 2P+T 10 A, INCLUINDO SUPORTE E PLACA - FORNECIMENTO E INSTALAÇÃO. AF_03/2023</t>
  </si>
  <si>
    <t xml:space="preserve"> 18.2.4 </t>
  </si>
  <si>
    <t xml:space="preserve"> 91953 </t>
  </si>
  <si>
    <t>INTERRUPTOR SIMPLES (1 MÓDULO), 10A/250V, INCLUINDO SUPORTE E PLACA - FORNECIMENTO E INSTALAÇÃO. AF_03/2023</t>
  </si>
  <si>
    <t xml:space="preserve"> 18.2.5 </t>
  </si>
  <si>
    <t xml:space="preserve"> 91955 </t>
  </si>
  <si>
    <t>INTERRUPTOR PARALELO (1 MÓDULO), 10A/250V, INCLUINDO SUPORTE E PLACA - FORNECIMENTO E INSTALAÇÃO. AF_03/2023</t>
  </si>
  <si>
    <t xml:space="preserve"> 18.2.6 </t>
  </si>
  <si>
    <t xml:space="preserve"> 91981 </t>
  </si>
  <si>
    <t>INTERRUPTOR BIPOLAR (1 MÓDULO), 10A/250V, INCLUINDO SUPORTE E PLACA - FORNECIMENTO E INSTALAÇÃO. AF_03/2023</t>
  </si>
  <si>
    <t xml:space="preserve"> 19 </t>
  </si>
  <si>
    <t>PINTURA</t>
  </si>
  <si>
    <t xml:space="preserve"> 19.1 </t>
  </si>
  <si>
    <t>SOBRE PAREDES E FORROS</t>
  </si>
  <si>
    <t xml:space="preserve"> 19.1.1 </t>
  </si>
  <si>
    <t xml:space="preserve"> 88497 </t>
  </si>
  <si>
    <t>EMASSAMENTO COM MASSA LÁTEX, APLICAÇÃO EM PAREDE, DUAS DEMÃOS, LIXAMENTO MANUAL. AF_04/2023</t>
  </si>
  <si>
    <t xml:space="preserve"> 19.1.2 </t>
  </si>
  <si>
    <t xml:space="preserve"> 88496 </t>
  </si>
  <si>
    <t>EMASSAMENTO COM MASSA LÁTEX, APLICAÇÃO EM TETO, DUAS DEMÃOS, LIXAMENTO MANUAL. AF_04/2023</t>
  </si>
  <si>
    <t xml:space="preserve"> 19.1.3 </t>
  </si>
  <si>
    <t xml:space="preserve"> 88488 </t>
  </si>
  <si>
    <t>PINTURA LÁTEX ACRÍLICA PREMIUM, APLICAÇÃO MANUAL EM TETO, DUAS DEMÃOS. AF_04/2023</t>
  </si>
  <si>
    <t xml:space="preserve"> 19.1.4 </t>
  </si>
  <si>
    <t xml:space="preserve"> 88489 </t>
  </si>
  <si>
    <t>PINTURA LÁTEX ACRÍLICA PREMIUM, APLICAÇÃO MANUAL EM PAREDES, DUAS DEMÃOS. AF_04/2023</t>
  </si>
  <si>
    <t xml:space="preserve"> 19.2 </t>
  </si>
  <si>
    <t>SOBRE MADEIRA</t>
  </si>
  <si>
    <t xml:space="preserve"> 19.2.1 </t>
  </si>
  <si>
    <t xml:space="preserve"> 102201 </t>
  </si>
  <si>
    <t>APLICAÇÃO MASSA ACRÍLICA PARA MADEIRA, PARA PINTURA COM TINTA DE ACABAMENTO (PIGMENTADA). AF_01/2021</t>
  </si>
  <si>
    <t xml:space="preserve"> 19.2.2 </t>
  </si>
  <si>
    <t xml:space="preserve"> 102219 </t>
  </si>
  <si>
    <t>PINTURA TINTA DE ACABAMENTO (PIGMENTADA) ESMALTE SINTÉTICO ACETINADO EM MADEIRA, 2 DEMÃOS. AF_01/2021</t>
  </si>
  <si>
    <t xml:space="preserve"> 20 </t>
  </si>
  <si>
    <t>SERVIÇOS COMPLEMENTARES</t>
  </si>
  <si>
    <t xml:space="preserve"> 20.1 </t>
  </si>
  <si>
    <t>TRATAMENTO, CONSERVAÇÃO E LIMPEZA</t>
  </si>
  <si>
    <t xml:space="preserve"> 20.1.1 </t>
  </si>
  <si>
    <t xml:space="preserve"> 99804 </t>
  </si>
  <si>
    <t>LIMPEZA DE PISO CERÂMICO OU PORCELANATO UTILIZANDO DETERGENTE NEUTRO E ESCOVAÇÃO MANUAL. AF_04/2019</t>
  </si>
  <si>
    <t xml:space="preserve"> 20.1.2 </t>
  </si>
  <si>
    <t xml:space="preserve"> 99807 </t>
  </si>
  <si>
    <t>LIMPEZA DE REVESTIMENTO CERÂMICO EM PAREDE UTILIZANDO DETERGENTE NEUTRO E ESCOVAÇÃO MANUAL. AF_04/2019</t>
  </si>
  <si>
    <t xml:space="preserve"> 20.2 </t>
  </si>
  <si>
    <t>SERVIÇOS DIVERSOS</t>
  </si>
  <si>
    <t xml:space="preserve"> 20.2.1 </t>
  </si>
  <si>
    <t xml:space="preserve"> 102103 </t>
  </si>
  <si>
    <t>TRANSFORMADOR DE DISTRIBUIÇÃO, 45 KVA, TRIFÁSICO, 60 HZ, CLASSE 15 KV, IMERSO EM ÓLEO MINERAL, INSTALAÇÃO EM POSTE (NÃO INCLUSO SUPORTE) - FORNECIMENTO E INSTALAÇÃO. AF_12/2020</t>
  </si>
  <si>
    <t xml:space="preserve"> 20.2.2 </t>
  </si>
  <si>
    <t xml:space="preserve"> 00039621 </t>
  </si>
  <si>
    <t>BARRA ANTIPANICO DUPLA, CEGA EM LADO OPOSTO, COR CINZA</t>
  </si>
  <si>
    <t>PAR</t>
  </si>
  <si>
    <t xml:space="preserve"> 20.2.3 </t>
  </si>
  <si>
    <t xml:space="preserve"> CPU-53 </t>
  </si>
  <si>
    <t>Brise em madeira pau d' arco, com réguas cantos abaulados 10 x 2cm, protegidas duas demãos de sparlack cetol deck semi-brilho, em todas as faces, antes do assentamento</t>
  </si>
  <si>
    <t xml:space="preserve"> 20.2.4 </t>
  </si>
  <si>
    <t xml:space="preserve"> 100875 </t>
  </si>
  <si>
    <t>BANCO ARTICULADO, EM ACO INOX, PARA PCD, FIXADO NA PAREDE - FORNECIMENTO E INSTALAÇÃO. AF_01/2020</t>
  </si>
  <si>
    <t xml:space="preserve"> 20.2.5 </t>
  </si>
  <si>
    <t xml:space="preserve"> 103304 </t>
  </si>
  <si>
    <t>INSTALAÇÃO DE BANCO METÁLICO COM ENCOSTO, 1,60 M DE COMPRIMENTO, EM TUBO DE AÇO CARBONO COM PINTURA ELETROSTÁTICA, SOBRE PISO DE CONCRETO EXISTENTE. AF_11/2021</t>
  </si>
  <si>
    <t xml:space="preserve"> 20.2.6 </t>
  </si>
  <si>
    <t xml:space="preserve"> 103946 </t>
  </si>
  <si>
    <t>PLANTIO DE GRAMA ESMERALDA OU SÃO CARLOS OU CURITIBANA, EM PLACAS. AF_07/2024</t>
  </si>
  <si>
    <t xml:space="preserve"> 20.2.7 </t>
  </si>
  <si>
    <t xml:space="preserve"> 98510 </t>
  </si>
  <si>
    <t>PLANTIO DE ÁRVORE ORNAMENTAL COM ALTURA DE MUDA MENOR OU IGUAL A 2,00 M . AF_07/2024</t>
  </si>
  <si>
    <t>Total sem BDI</t>
  </si>
  <si>
    <t>Total do BDI</t>
  </si>
  <si>
    <t>Total Geral</t>
  </si>
  <si>
    <t>PREFEITURA MUNICIPAL DE XINGUARA - PA</t>
  </si>
  <si>
    <t>CNPJ: 04.144.150/0001-20</t>
  </si>
  <si>
    <t>ESTADO DO PARÁ</t>
  </si>
  <si>
    <r>
      <t xml:space="preserve">OBJETO: </t>
    </r>
    <r>
      <rPr>
        <sz val="10"/>
        <rFont val="Arial"/>
        <family val="2"/>
      </rPr>
      <t>PROJETO DE CONSTRUÇÃO DE UMA UNIDADE BASICA DE SAÚDE - UBS</t>
    </r>
  </si>
  <si>
    <r>
      <t xml:space="preserve">LOCAL:    </t>
    </r>
    <r>
      <rPr>
        <sz val="10"/>
        <rFont val="Arial"/>
        <family val="2"/>
      </rPr>
      <t>RUA LUIS PEDRO ZAMBOTO, LOTE 01-A, QUADRA 04, FREI HENRI - XINGUARA - PARÁ</t>
    </r>
  </si>
  <si>
    <r>
      <t xml:space="preserve">PROPONENTE: </t>
    </r>
    <r>
      <rPr>
        <sz val="10"/>
        <rFont val="Arial"/>
        <family val="2"/>
      </rPr>
      <t>PREFEITURA MUNICIPAL DE XINGUARA - PA</t>
    </r>
  </si>
  <si>
    <r>
      <t xml:space="preserve">DATA: </t>
    </r>
    <r>
      <rPr>
        <sz val="10"/>
        <rFont val="Arial"/>
        <family val="2"/>
      </rPr>
      <t>07/08/2025</t>
    </r>
  </si>
  <si>
    <t>Memória de Cálculo</t>
  </si>
  <si>
    <t>84,0</t>
  </si>
  <si>
    <t xml:space="preserve"> = 18,0m de largura x 2,0 lados + 26,0m de comprimento x 2,0 lados = 88,00 m</t>
  </si>
  <si>
    <t>600,0</t>
  </si>
  <si>
    <t xml:space="preserve"> = 5 horas x 5 dias x 4 semanas x 6 meses = 600 horas</t>
  </si>
  <si>
    <t>960,0</t>
  </si>
  <si>
    <t xml:space="preserve"> = 8 horas x 5 dias x 4 semanas x 6 meses = 960 horas</t>
  </si>
  <si>
    <t>6,0</t>
  </si>
  <si>
    <t xml:space="preserve"> = 3,0 m de largura x  2,0 m de altura = 6,0 m</t>
  </si>
  <si>
    <t>412,03</t>
  </si>
  <si>
    <t xml:space="preserve"> = locação de 274 peças de andaime.</t>
  </si>
  <si>
    <t>208,0</t>
  </si>
  <si>
    <t xml:space="preserve"> = (28,0 m de extensão + 28,0 m de extensão + 24,0 m de extensão + 24,0 m de extensão) x 2,0 m de altura = 208,0 m²</t>
  </si>
  <si>
    <t>14,5</t>
  </si>
  <si>
    <t xml:space="preserve"> = Um refeitório de 3,63 m de Comprimento x 3,0 m de largura.</t>
  </si>
  <si>
    <t>10,9</t>
  </si>
  <si>
    <t>18,15</t>
  </si>
  <si>
    <t xml:space="preserve"> = Sanitário e vestiário de 7,0 m de Comprimento x 2,594 m de largura.</t>
  </si>
  <si>
    <t>1,0</t>
  </si>
  <si>
    <t xml:space="preserve"> = 1,0 Unidade.</t>
  </si>
  <si>
    <t>170,91</t>
  </si>
  <si>
    <t xml:space="preserve"> = Conforme Projeto Fundação.</t>
  </si>
  <si>
    <t>142,59</t>
  </si>
  <si>
    <t xml:space="preserve"> = Conforme Projeto de Fundação.</t>
  </si>
  <si>
    <t>67,2</t>
  </si>
  <si>
    <t xml:space="preserve"> =  (AREA DA
LIMPEZA VEGETAÇÃO  X 0,10)  = 28,0m x 24,0m x 0,10  = 67,20 m³</t>
  </si>
  <si>
    <t xml:space="preserve"> = 67,20 m³ x 1,0km = 67,20</t>
  </si>
  <si>
    <t>672,0</t>
  </si>
  <si>
    <t xml:space="preserve"> = 67,20 m³ x 10 km = 672,0 M³xKm</t>
  </si>
  <si>
    <t>25,2</t>
  </si>
  <si>
    <t xml:space="preserve"> = Conforme Projeto Estrutural.</t>
  </si>
  <si>
    <t>108,3</t>
  </si>
  <si>
    <t>403,0</t>
  </si>
  <si>
    <t>1.647,0</t>
  </si>
  <si>
    <t>7,0</t>
  </si>
  <si>
    <t>3,12</t>
  </si>
  <si>
    <t>156,5</t>
  </si>
  <si>
    <t>939,6</t>
  </si>
  <si>
    <t>419,0</t>
  </si>
  <si>
    <t>180,0</t>
  </si>
  <si>
    <t>3.436,0</t>
  </si>
  <si>
    <t>1.473,0</t>
  </si>
  <si>
    <t>1.453,0</t>
  </si>
  <si>
    <t>623,0</t>
  </si>
  <si>
    <t>1.018,72</t>
  </si>
  <si>
    <t xml:space="preserve"> = Conforme quantitativo de tabela de alvenaria do projeto arquitetônico. </t>
  </si>
  <si>
    <t>39,35</t>
  </si>
  <si>
    <t xml:space="preserve"> = 1,25 m de extensão x 3 portas + 1,20m de extensão + 2,0 m de extensão + 1,40 m de extensão x 9 portas + 1,0 m de extensão x 6 portas + 1,40 m de extensão x 7 portas + 2,20 m de extensão = 39,35</t>
  </si>
  <si>
    <t>37,5</t>
  </si>
  <si>
    <t xml:space="preserve"> = 1,60 m de extensão x 5 janelas + 2,00 m de extensão x 2 janelas + 1,80 m de extensão x 12 janelas + 1,95 m de extensão x 2 janelas  = 37,5 m de contraverga.</t>
  </si>
  <si>
    <t xml:space="preserve"> = 1,60 m de extensão x 5 janelas + 2,00 m de extensão x 2 janelas + 1,80 m de extensão x 12 janelas + 1,95 m de extensão x 2 janelas  = 37,5 m de verga.</t>
  </si>
  <si>
    <t xml:space="preserve"> = 6,0 Unidades.</t>
  </si>
  <si>
    <t>17,0</t>
  </si>
  <si>
    <t xml:space="preserve"> = 17,0 Unidades.</t>
  </si>
  <si>
    <t>2,6</t>
  </si>
  <si>
    <t xml:space="preserve"> = Conforme quantitativo de tabela de esquadria de janelas do projeto arquitetônico. </t>
  </si>
  <si>
    <t>5,57</t>
  </si>
  <si>
    <t>18,52</t>
  </si>
  <si>
    <t>20,4</t>
  </si>
  <si>
    <t>10,71</t>
  </si>
  <si>
    <t xml:space="preserve"> = Conforme quantitativo de tabela de esquadria de portas do projeto arquitetônico. </t>
  </si>
  <si>
    <t>3,78</t>
  </si>
  <si>
    <t xml:space="preserve"> = Conforme Projeto Arquitetônico.</t>
  </si>
  <si>
    <t>207,96</t>
  </si>
  <si>
    <t xml:space="preserve"> = Conforme quantitativo de tabela de cobertura projeto arquitetônico. </t>
  </si>
  <si>
    <t>2,0</t>
  </si>
  <si>
    <t xml:space="preserve"> = 2,0 Unidades.</t>
  </si>
  <si>
    <t>23,4</t>
  </si>
  <si>
    <t xml:space="preserve"> = 23,40 m de comprimento.</t>
  </si>
  <si>
    <t>70,15</t>
  </si>
  <si>
    <t xml:space="preserve"> = 23,40 m de extensão + 9,50 m de extensão + 10,60 m de extensão + 6,15 m de extensão + 3,80 m de extensão + 3,80 m de extensão + 4,30 m de extensão + 4,30 m de extensão + 4,30 m de extensão = 70,15 m </t>
  </si>
  <si>
    <t>109,8</t>
  </si>
  <si>
    <t xml:space="preserve"> = 19,50 m  de extensão + 19,50 m  de extensão + 6,15 m  de extensão + 6,15 m  de extensão + 3,75 m  de extensão + 6,15 m  de extensão + 15,60 m  de extensão + 23,40 m  de extensão + 9,60 m  de extensão = 109,8 m </t>
  </si>
  <si>
    <t>245,71</t>
  </si>
  <si>
    <t xml:space="preserve"> = Conforme Projeto de Cobertura e Projeto estrutural.</t>
  </si>
  <si>
    <t>111,12</t>
  </si>
  <si>
    <t>340,61</t>
  </si>
  <si>
    <t xml:space="preserve"> = Conforme quantitativo do piso.</t>
  </si>
  <si>
    <t>340,061</t>
  </si>
  <si>
    <t>1.375,91</t>
  </si>
  <si>
    <t xml:space="preserve"> = Conforme quantitativo de tabela de revestimentos do projeto arquitetônico. </t>
  </si>
  <si>
    <t>661,53</t>
  </si>
  <si>
    <t>2.037,44</t>
  </si>
  <si>
    <t>368,08</t>
  </si>
  <si>
    <t xml:space="preserve"> = Contra piso interno. Conforme quantitativo de tabela de piso do projeto arquitetônico. </t>
  </si>
  <si>
    <t>840,95</t>
  </si>
  <si>
    <t xml:space="preserve"> = Conforme quantitativo de tabela de piso do projeto arquitetônico. </t>
  </si>
  <si>
    <t>239,22</t>
  </si>
  <si>
    <t>101,39</t>
  </si>
  <si>
    <t>258,61</t>
  </si>
  <si>
    <t>130,35</t>
  </si>
  <si>
    <t>324,8</t>
  </si>
  <si>
    <t xml:space="preserve"> = 324,80 m de extensão de rodapé.</t>
  </si>
  <si>
    <t>27,7</t>
  </si>
  <si>
    <t xml:space="preserve"> = 27,70 metros de peitoril. Conforme quantitativo de tabela de esquadria de portas do projeto arquitetônico. </t>
  </si>
  <si>
    <t>20,7</t>
  </si>
  <si>
    <t xml:space="preserve"> = 20,70 metros de peitoril. Conforme quantitativo de tabela de esquadria de janelas do projeto arquitetônico. </t>
  </si>
  <si>
    <t>87,1</t>
  </si>
  <si>
    <t xml:space="preserve"> = 87,10 m de extensão.</t>
  </si>
  <si>
    <t>43,1</t>
  </si>
  <si>
    <t xml:space="preserve"> = 43,10 m de extensão.</t>
  </si>
  <si>
    <t>19,0</t>
  </si>
  <si>
    <t xml:space="preserve"> = 19,0 Unidades.</t>
  </si>
  <si>
    <t>25,9</t>
  </si>
  <si>
    <t xml:space="preserve"> = 25,90 m de extensão.</t>
  </si>
  <si>
    <t>273,8</t>
  </si>
  <si>
    <t xml:space="preserve"> = 273,80 m de extensão.</t>
  </si>
  <si>
    <t>26,7</t>
  </si>
  <si>
    <t xml:space="preserve"> = 26,70 m de extensão.</t>
  </si>
  <si>
    <t>67,0</t>
  </si>
  <si>
    <t xml:space="preserve"> = 67,00 m de extensão.</t>
  </si>
  <si>
    <t>70,2</t>
  </si>
  <si>
    <t xml:space="preserve"> = 70,20 m de extensão.</t>
  </si>
  <si>
    <t>43,3</t>
  </si>
  <si>
    <t xml:space="preserve"> = 43,30 m de extensão.</t>
  </si>
  <si>
    <t>16,3</t>
  </si>
  <si>
    <t xml:space="preserve"> = 16,30 m de extensão.</t>
  </si>
  <si>
    <t>18,4</t>
  </si>
  <si>
    <t xml:space="preserve"> = 18,40 m de extensão.</t>
  </si>
  <si>
    <t>8,3</t>
  </si>
  <si>
    <t xml:space="preserve"> = 8,30 m de extensão.</t>
  </si>
  <si>
    <t>5,0</t>
  </si>
  <si>
    <t xml:space="preserve"> = 5,0 Unidades.</t>
  </si>
  <si>
    <t>3,0</t>
  </si>
  <si>
    <t xml:space="preserve"> = 3,0 Unidades.</t>
  </si>
  <si>
    <t>22,0</t>
  </si>
  <si>
    <t xml:space="preserve"> = 22,0 Unidades.</t>
  </si>
  <si>
    <t>124,0</t>
  </si>
  <si>
    <t xml:space="preserve"> = 124,0 Unidades.</t>
  </si>
  <si>
    <t>15,0</t>
  </si>
  <si>
    <t xml:space="preserve"> = 15,0 Unidades.</t>
  </si>
  <si>
    <t>21,0</t>
  </si>
  <si>
    <t xml:space="preserve"> = 21,0 Unidades.</t>
  </si>
  <si>
    <t>116,0</t>
  </si>
  <si>
    <t xml:space="preserve"> = 116,0 Unidades.</t>
  </si>
  <si>
    <t>238,0</t>
  </si>
  <si>
    <t xml:space="preserve"> = 238,00 m de extensão.</t>
  </si>
  <si>
    <t>617,0</t>
  </si>
  <si>
    <t xml:space="preserve"> = 617,00 m de extensão.</t>
  </si>
  <si>
    <t>140,0</t>
  </si>
  <si>
    <t xml:space="preserve"> = 140,00 m de extensão.</t>
  </si>
  <si>
    <t>16,0</t>
  </si>
  <si>
    <t xml:space="preserve"> = 16,00 m de extensão.</t>
  </si>
  <si>
    <t>42,0</t>
  </si>
  <si>
    <t xml:space="preserve"> = 42,0 m de extensão.</t>
  </si>
  <si>
    <t>10,0</t>
  </si>
  <si>
    <t xml:space="preserve"> = 10,0 m de extensão.</t>
  </si>
  <si>
    <t>54,0</t>
  </si>
  <si>
    <t xml:space="preserve"> = 54,0 m de extensão.</t>
  </si>
  <si>
    <t>20,0</t>
  </si>
  <si>
    <t xml:space="preserve"> = 20,0 Unidades.</t>
  </si>
  <si>
    <t>24,0</t>
  </si>
  <si>
    <t xml:space="preserve"> = 24,0 Unidades.</t>
  </si>
  <si>
    <t>12,0</t>
  </si>
  <si>
    <t xml:space="preserve"> = 12,0 Unidades.</t>
  </si>
  <si>
    <t>3.166,0</t>
  </si>
  <si>
    <t xml:space="preserve"> = 3.116,0 m de extensão.</t>
  </si>
  <si>
    <t>535,0</t>
  </si>
  <si>
    <t xml:space="preserve"> = 535,0 m de extensão.</t>
  </si>
  <si>
    <t>172,0</t>
  </si>
  <si>
    <t xml:space="preserve"> = 172,0 m de extensão.</t>
  </si>
  <si>
    <t>57,0</t>
  </si>
  <si>
    <t xml:space="preserve"> = 57,0 m de extensão.</t>
  </si>
  <si>
    <t>94,0</t>
  </si>
  <si>
    <t xml:space="preserve"> = 84,0 m de extensão.</t>
  </si>
  <si>
    <t>108,0</t>
  </si>
  <si>
    <t xml:space="preserve"> = 108,0 m de extensão.</t>
  </si>
  <si>
    <t>165,0</t>
  </si>
  <si>
    <t xml:space="preserve"> = 165,0 m de extensão.</t>
  </si>
  <si>
    <t>190,0</t>
  </si>
  <si>
    <t xml:space="preserve"> = 190,0 m de extensão.</t>
  </si>
  <si>
    <t>258,0</t>
  </si>
  <si>
    <t xml:space="preserve"> = 258,0 m de extensão.</t>
  </si>
  <si>
    <t>95,0</t>
  </si>
  <si>
    <t xml:space="preserve"> = 95,0 m de extensão.</t>
  </si>
  <si>
    <t xml:space="preserve"> = 22,0 m de extensão.</t>
  </si>
  <si>
    <t>43,0</t>
  </si>
  <si>
    <t xml:space="preserve"> = 43,0 m de extensão.</t>
  </si>
  <si>
    <t>897,0</t>
  </si>
  <si>
    <t xml:space="preserve"> = 897,0 m de extensão.</t>
  </si>
  <si>
    <t xml:space="preserve"> = 12,0 m de extensão.</t>
  </si>
  <si>
    <t>34,0</t>
  </si>
  <si>
    <t xml:space="preserve"> = 34,0 Unidades.</t>
  </si>
  <si>
    <t>18,0</t>
  </si>
  <si>
    <t xml:space="preserve"> = 18,0 Unidades.</t>
  </si>
  <si>
    <t>122,0</t>
  </si>
  <si>
    <t xml:space="preserve"> = 122,0 m de extensão.</t>
  </si>
  <si>
    <t>381,0</t>
  </si>
  <si>
    <t xml:space="preserve"> = 381,0 m de extensão.</t>
  </si>
  <si>
    <t>64,0</t>
  </si>
  <si>
    <t xml:space="preserve"> = 64,0 m de extensão.</t>
  </si>
  <si>
    <t>63,0</t>
  </si>
  <si>
    <t xml:space="preserve"> = 63,0 m de extensão.</t>
  </si>
  <si>
    <t>77,2</t>
  </si>
  <si>
    <t xml:space="preserve"> = 77,2 m de extensão.</t>
  </si>
  <si>
    <t>204,0</t>
  </si>
  <si>
    <t xml:space="preserve"> = 204,0 m de extensão.</t>
  </si>
  <si>
    <t>48,0</t>
  </si>
  <si>
    <t xml:space="preserve"> = 48,0 m de extensão.</t>
  </si>
  <si>
    <t>177,0</t>
  </si>
  <si>
    <t xml:space="preserve"> = 177,0 m de extensão.</t>
  </si>
  <si>
    <t>75,0</t>
  </si>
  <si>
    <t xml:space="preserve"> = 75,0 m de extensão.</t>
  </si>
  <si>
    <t>37,8</t>
  </si>
  <si>
    <t xml:space="preserve"> = 37,8 m de extensão.</t>
  </si>
  <si>
    <t>85,0</t>
  </si>
  <si>
    <t xml:space="preserve"> = 85,0 m de extensão.</t>
  </si>
  <si>
    <t>55,0</t>
  </si>
  <si>
    <t xml:space="preserve"> = Sistema completo de energia solar fotovoltaica, potência 31,35Kwp, composta por 55 módulos - 570W (placas coletoras), monitoramento em tempo real via APP, produção esperada de 3.995 Kwh/mês - 47.940Kwh/ano, conforme projeto, instalado (und=módulo)</t>
  </si>
  <si>
    <t>13,0</t>
  </si>
  <si>
    <t xml:space="preserve"> = 13,0 Unidades.</t>
  </si>
  <si>
    <t xml:space="preserve"> = 7,0 Unidades.</t>
  </si>
  <si>
    <t>14,0</t>
  </si>
  <si>
    <t xml:space="preserve"> = 14,0 Unidades.</t>
  </si>
  <si>
    <t>4,0</t>
  </si>
  <si>
    <t xml:space="preserve"> = 4,0 Unidades.</t>
  </si>
  <si>
    <t xml:space="preserve"> = 2,0,0 Unidades.</t>
  </si>
  <si>
    <t xml:space="preserve"> = 3,0 Unidades</t>
  </si>
  <si>
    <t>45,0</t>
  </si>
  <si>
    <t xml:space="preserve"> = 45,0 Unidades</t>
  </si>
  <si>
    <t xml:space="preserve"> = 42,0 Unidades</t>
  </si>
  <si>
    <t xml:space="preserve"> = 75,0 Unidades.</t>
  </si>
  <si>
    <t>23,0</t>
  </si>
  <si>
    <t xml:space="preserve"> = 23,0 Unidades.</t>
  </si>
  <si>
    <t>32,0</t>
  </si>
  <si>
    <t xml:space="preserve"> = 32,0 Unidades.</t>
  </si>
  <si>
    <t>1.670,35</t>
  </si>
  <si>
    <t>77,62</t>
  </si>
  <si>
    <t xml:space="preserve"> = Acabamento para porta e brise  em madeira, conforme quantitativo de portas e brise. portas 43,68 m² e brise 33,94m² = 77,62</t>
  </si>
  <si>
    <t>33,94</t>
  </si>
  <si>
    <t xml:space="preserve"> = Conforme Fachada do projeto arquitetônico.</t>
  </si>
  <si>
    <t>27,18</t>
  </si>
  <si>
    <t xml:space="preserve"> = Conforme quantitativo de tabela de Piso do projeto arquitetônico. </t>
  </si>
  <si>
    <t>Cronograma Físico e Financeiro</t>
  </si>
  <si>
    <t>Total Por Etapa</t>
  </si>
  <si>
    <t>30 DIAS</t>
  </si>
  <si>
    <t>60 DIAS</t>
  </si>
  <si>
    <t>90 DIAS</t>
  </si>
  <si>
    <t>120 DIAS</t>
  </si>
  <si>
    <t>150 DIAS</t>
  </si>
  <si>
    <t>180 DIAS</t>
  </si>
  <si>
    <t>100,00%
142.338,84</t>
  </si>
  <si>
    <t>8,95%
12.739,33</t>
  </si>
  <si>
    <t>13,71%
19.514,65</t>
  </si>
  <si>
    <t>16,78%
23.884,46</t>
  </si>
  <si>
    <t>24,97%
35.542,01</t>
  </si>
  <si>
    <t>19,05%
27.115,55</t>
  </si>
  <si>
    <t>16,54%
23.542,84</t>
  </si>
  <si>
    <t>100,00%
121.035,19</t>
  </si>
  <si>
    <t>50,00%
60.517,60</t>
  </si>
  <si>
    <t/>
  </si>
  <si>
    <t>100,00%
29.215,32</t>
  </si>
  <si>
    <t>100,00%
482.815,92</t>
  </si>
  <si>
    <t>15,00%
72.422,39</t>
  </si>
  <si>
    <t>25,00%
120.703,98</t>
  </si>
  <si>
    <t>35,00%
168.985,57</t>
  </si>
  <si>
    <t>100,00%
117.040,17</t>
  </si>
  <si>
    <t>30,00%
35.112,05</t>
  </si>
  <si>
    <t>20,00%
23.408,03</t>
  </si>
  <si>
    <t>10,00%
11.704,02</t>
  </si>
  <si>
    <t>100,00%
32.714,27</t>
  </si>
  <si>
    <t>40,00%
13.085,71</t>
  </si>
  <si>
    <t>20,00%
6.542,85</t>
  </si>
  <si>
    <t>100,00%
38.841,61</t>
  </si>
  <si>
    <t>50,00%
19.420,81</t>
  </si>
  <si>
    <t>100,00%
2.982,30</t>
  </si>
  <si>
    <t>50,00%
1.491,15</t>
  </si>
  <si>
    <t>100,00%
51.996,53</t>
  </si>
  <si>
    <t>20,00%
10.399,31</t>
  </si>
  <si>
    <t>30,00%
15.598,96</t>
  </si>
  <si>
    <t>100,00%
48.247,15</t>
  </si>
  <si>
    <t>30,00%
14.474,15</t>
  </si>
  <si>
    <t>20,00%
9.649,43</t>
  </si>
  <si>
    <t>100,00%
26.807,65</t>
  </si>
  <si>
    <t>40,00%
10.723,06</t>
  </si>
  <si>
    <t>20,00%
5.361,53</t>
  </si>
  <si>
    <t>100,00%
166.916,57</t>
  </si>
  <si>
    <t>15,00%
25.037,49</t>
  </si>
  <si>
    <t>20,00%
33.383,31</t>
  </si>
  <si>
    <t>30,00%
50.074,97</t>
  </si>
  <si>
    <t>35,00%
58.420,80</t>
  </si>
  <si>
    <t>100,00%
238.088,54</t>
  </si>
  <si>
    <t>30,00%
71.426,56</t>
  </si>
  <si>
    <t>20,00%
47.617,71</t>
  </si>
  <si>
    <t>100,00%
65.740,64</t>
  </si>
  <si>
    <t>30,00%
19.722,19</t>
  </si>
  <si>
    <t>40,00%
26.296,26</t>
  </si>
  <si>
    <t>100,00%
130.543,51</t>
  </si>
  <si>
    <t>20,00%
26.108,70</t>
  </si>
  <si>
    <t>30,00%
39.163,05</t>
  </si>
  <si>
    <t>40,00%
52.217,40</t>
  </si>
  <si>
    <t>10,00%
13.054,35</t>
  </si>
  <si>
    <t>100,00%
201.442,65</t>
  </si>
  <si>
    <t>30,00%
60.432,80</t>
  </si>
  <si>
    <t>40,00%
80.577,06</t>
  </si>
  <si>
    <t>100,00%
60.570,52</t>
  </si>
  <si>
    <t>50,00%
30.285,26</t>
  </si>
  <si>
    <t>100,00%
21.690,92</t>
  </si>
  <si>
    <t>20,00%
4.338,18</t>
  </si>
  <si>
    <t>40,00%
8.676,37</t>
  </si>
  <si>
    <t>100,00%
93.163,09</t>
  </si>
  <si>
    <t>50,00%
46.581,55</t>
  </si>
  <si>
    <t>100,00%
45.024,13</t>
  </si>
  <si>
    <t>Porcentagem</t>
  </si>
  <si>
    <t>8,94%</t>
  </si>
  <si>
    <t>13,71%</t>
  </si>
  <si>
    <t>16,78%</t>
  </si>
  <si>
    <t>24,97%</t>
  </si>
  <si>
    <t>19,05%</t>
  </si>
  <si>
    <t>16,54%</t>
  </si>
  <si>
    <t>Custo</t>
  </si>
  <si>
    <t>189.368,77</t>
  </si>
  <si>
    <t>290.257,38</t>
  </si>
  <si>
    <t>355.214,70</t>
  </si>
  <si>
    <t>528.724,59</t>
  </si>
  <si>
    <t>403.371,12</t>
  </si>
  <si>
    <t>350.278,92</t>
  </si>
  <si>
    <t>Porcentagem Acumulado</t>
  </si>
  <si>
    <t>22,65%</t>
  </si>
  <si>
    <t>39,43%</t>
  </si>
  <si>
    <t>64,4%</t>
  </si>
  <si>
    <t>83,46%</t>
  </si>
  <si>
    <t>100,0%</t>
  </si>
  <si>
    <t>Custo Acumulado</t>
  </si>
  <si>
    <t>479.626,15</t>
  </si>
  <si>
    <t>834.840,85</t>
  </si>
  <si>
    <t>1.363.565,44</t>
  </si>
  <si>
    <t>1.766.936,56</t>
  </si>
  <si>
    <t>2.117.215,52</t>
  </si>
  <si>
    <t>PLANILHA DE COMPOSIÇÃO DO BDI</t>
  </si>
  <si>
    <t>COMPONENTES DO</t>
  </si>
  <si>
    <t>PERCENTUAL</t>
  </si>
  <si>
    <t>%</t>
  </si>
  <si>
    <t>INCIDÊNCIA</t>
  </si>
  <si>
    <t>IMPOSTOS</t>
  </si>
  <si>
    <t>OUTROS COMPONENTES</t>
  </si>
  <si>
    <t>BDI</t>
  </si>
  <si>
    <t>DO BDI (1)</t>
  </si>
  <si>
    <t>ADMINISTRAÇÃO  CENTRAL</t>
  </si>
  <si>
    <t>SOBRE O CUSTO DIRETO DO EMPREENDIMENTO</t>
  </si>
  <si>
    <t>PIS</t>
  </si>
  <si>
    <t>ADMINISTRAÇÃO DA OBRA</t>
  </si>
  <si>
    <t>SOBRE O CUSTO DIRETO</t>
  </si>
  <si>
    <t>SEGUROS</t>
  </si>
  <si>
    <r>
      <t>COFINS</t>
    </r>
    <r>
      <rPr>
        <sz val="14"/>
        <color indexed="9"/>
        <rFont val="Verdana"/>
        <family val="2"/>
      </rPr>
      <t xml:space="preserve"> (4)</t>
    </r>
  </si>
  <si>
    <t>CANTEIRO DE OBRA</t>
  </si>
  <si>
    <t>RISCOS</t>
  </si>
  <si>
    <t>SOBRE O PREÇO DE VENDA DO EMPREENDIMENTO</t>
  </si>
  <si>
    <t>ISS</t>
  </si>
  <si>
    <t>MOB. PESSOAL E EQUIPAMENTOS</t>
  </si>
  <si>
    <t>GARANTIAS</t>
  </si>
  <si>
    <t>CONTRIB. PREVIDENC.</t>
  </si>
  <si>
    <t>EQUIPAMENTOS DIVERSOS</t>
  </si>
  <si>
    <t>DESPESAS  FINANCEIRAS</t>
  </si>
  <si>
    <t>LUCRO / REMUNERAÇÃO</t>
  </si>
  <si>
    <t>TAXAS E EMOLUMENTOS</t>
  </si>
  <si>
    <t>TRIBUTOS / IMPOSTOS</t>
  </si>
  <si>
    <t>DIVERSOS (2)</t>
  </si>
  <si>
    <t>FÓRMULA</t>
  </si>
  <si>
    <t>=</t>
  </si>
  <si>
    <t>(1 + AC +</t>
  </si>
  <si>
    <t xml:space="preserve">S + R + </t>
  </si>
  <si>
    <t>G)</t>
  </si>
  <si>
    <t>x</t>
  </si>
  <si>
    <t>( 1 + DF )</t>
  </si>
  <si>
    <t>( 1 + L )</t>
  </si>
  <si>
    <t>-</t>
  </si>
  <si>
    <t>( 1 - T )</t>
  </si>
  <si>
    <t>TRIBUTO</t>
  </si>
  <si>
    <t>RETENÇÃO</t>
  </si>
  <si>
    <t>IR</t>
  </si>
  <si>
    <t xml:space="preserve">BDI = </t>
  </si>
  <si>
    <t>(</t>
  </si>
  <si>
    <t>)</t>
  </si>
  <si>
    <t>CSLL</t>
  </si>
  <si>
    <r>
      <t>(</t>
    </r>
    <r>
      <rPr>
        <b/>
        <sz val="12"/>
        <color indexed="12"/>
        <rFont val="Arial"/>
        <family val="2"/>
        <charset val="1"/>
      </rPr>
      <t>1</t>
    </r>
  </si>
  <si>
    <t>vide obs.: 4</t>
  </si>
  <si>
    <t>vide obs.: 3</t>
  </si>
  <si>
    <t>COFINS</t>
  </si>
  <si>
    <t>Variáveis constantes da fórmula:</t>
  </si>
  <si>
    <r>
      <t xml:space="preserve">AC = </t>
    </r>
    <r>
      <rPr>
        <sz val="10"/>
        <rFont val="Arial"/>
        <family val="2"/>
      </rPr>
      <t>Taxa Representativa da Administração Central</t>
    </r>
  </si>
  <si>
    <r>
      <t xml:space="preserve">S = </t>
    </r>
    <r>
      <rPr>
        <sz val="10"/>
        <rFont val="Arial"/>
        <family val="2"/>
      </rPr>
      <t>Taxa Representativa de Seguros</t>
    </r>
  </si>
  <si>
    <r>
      <t xml:space="preserve">R = </t>
    </r>
    <r>
      <rPr>
        <sz val="10"/>
        <rFont val="Arial"/>
        <family val="2"/>
      </rPr>
      <t>Taxa Representativa de Riscos</t>
    </r>
  </si>
  <si>
    <r>
      <t xml:space="preserve">G = </t>
    </r>
    <r>
      <rPr>
        <sz val="10"/>
        <rFont val="Arial"/>
        <family val="2"/>
      </rPr>
      <t>Taxa Representativa de Garantias</t>
    </r>
  </si>
  <si>
    <t>TAXA DO BDI</t>
  </si>
  <si>
    <r>
      <t xml:space="preserve">DF = </t>
    </r>
    <r>
      <rPr>
        <sz val="10"/>
        <rFont val="Arial"/>
        <family val="2"/>
      </rPr>
      <t>Taxa Representativa de Despesas Financeiras</t>
    </r>
  </si>
  <si>
    <r>
      <t xml:space="preserve">L = </t>
    </r>
    <r>
      <rPr>
        <sz val="10"/>
        <rFont val="Arial"/>
        <family val="2"/>
      </rPr>
      <t>Taxa Representativa de Lucro/Remuneração</t>
    </r>
  </si>
  <si>
    <r>
      <t>T</t>
    </r>
    <r>
      <rPr>
        <sz val="8"/>
        <rFont val="Arial"/>
        <family val="2"/>
        <charset val="1"/>
      </rPr>
      <t xml:space="preserve"> =</t>
    </r>
    <r>
      <rPr>
        <sz val="10"/>
        <rFont val="Arial"/>
        <family val="2"/>
      </rPr>
      <t xml:space="preserve"> Taxa Representativa da Incidência dos </t>
    </r>
    <r>
      <rPr>
        <b/>
        <sz val="10"/>
        <rFont val="Arial"/>
        <family val="2"/>
      </rPr>
      <t>Tributos/Impostos</t>
    </r>
    <r>
      <rPr>
        <sz val="10"/>
        <rFont val="Arial"/>
        <family val="2"/>
      </rPr>
      <t xml:space="preserve"> (PIS + COFINS + ISS).</t>
    </r>
  </si>
  <si>
    <t>QUADRO COMPOSIÇÃO INVESTIMENTO - QCI</t>
  </si>
  <si>
    <t>Concedente</t>
  </si>
  <si>
    <t>Proponente</t>
  </si>
  <si>
    <t>Fase</t>
  </si>
  <si>
    <t>Serviços</t>
  </si>
  <si>
    <t>TOTAL (R$)</t>
  </si>
  <si>
    <t>1.0</t>
  </si>
  <si>
    <t xml:space="preserve">30 dias </t>
  </si>
  <si>
    <t xml:space="preserve">60 dias </t>
  </si>
  <si>
    <t xml:space="preserve">90 dias </t>
  </si>
  <si>
    <t>VALOR TOTAL DA META</t>
  </si>
  <si>
    <t>PREFEITURA MUNICIPAL DE SAPUCAIA - PA</t>
  </si>
  <si>
    <t>CNPJ: 01.617.317/0001-34</t>
  </si>
  <si>
    <t>Composições Principais</t>
  </si>
  <si>
    <t>Tipo</t>
  </si>
  <si>
    <t>Composição</t>
  </si>
  <si>
    <t>Locação de Obras</t>
  </si>
  <si>
    <t>Composição Auxiliar</t>
  </si>
  <si>
    <t xml:space="preserve"> 88239 </t>
  </si>
  <si>
    <t>AJUDANTE DE CARPINTEIRO COM ENCARGOS COMPLEMENTARES</t>
  </si>
  <si>
    <t>Livro SINAPI: Cálculos e Parâmetros</t>
  </si>
  <si>
    <t xml:space="preserve"> 88262 </t>
  </si>
  <si>
    <t>CARPINTEIRO DE FORMAS COM ENCARGOS COMPLEMENTARES</t>
  </si>
  <si>
    <t xml:space="preserve"> 91692 </t>
  </si>
  <si>
    <t>SERRA CIRCULAR DE BANCADA COM MOTOR ELÉTRICO POTÊNCIA DE 5HP, COM COIFA PARA DISCO 10" - CHP DIURNO. AF_08/2015</t>
  </si>
  <si>
    <t>Custos Horários Produtivo e Improdutivo dos Equipamentos</t>
  </si>
  <si>
    <t>CHP</t>
  </si>
  <si>
    <t xml:space="preserve"> 91693 </t>
  </si>
  <si>
    <t>SERRA CIRCULAR DE BANCADA COM MOTOR ELÉTRICO POTÊNCIA DE 5HP, COM COIFA PARA DISCO 10" - CHI DIURNO. AF_08/2015</t>
  </si>
  <si>
    <t>CHI</t>
  </si>
  <si>
    <t xml:space="preserve"> 94974 </t>
  </si>
  <si>
    <t>CONCRETO MAGRO PARA LASTRO, TRAÇO 1:4,5:4,5 (EM MASSA SECA DE CIMENTO/ AREIA MÉDIA/ BRITA 1) - PREPARO MANUAL. AF_05/2021</t>
  </si>
  <si>
    <t>Produção de Concreto</t>
  </si>
  <si>
    <t>Insumo</t>
  </si>
  <si>
    <t xml:space="preserve"> 00004417 </t>
  </si>
  <si>
    <t>SARRAFO NAO APARELHADO *2,5 X 7* CM, EM MACARANDUBA/MASSARANDUBA, ANGELIM, PEROBA-ROSA OU EQUIVALENTE DA REGIAO - BRUTA</t>
  </si>
  <si>
    <t>Material</t>
  </si>
  <si>
    <t xml:space="preserve"> 00004433 </t>
  </si>
  <si>
    <t>CAIBRO NAO APARELHADO *6 X 6* CM, EM MACARANDUBA, ANGELIM OU EQUIVALENTE DA REGIAO - BRUTA</t>
  </si>
  <si>
    <t xml:space="preserve"> 00005068 </t>
  </si>
  <si>
    <t>PREGO DE ACO POLIDO COM CABECA 17 X 21 (2 X 11)</t>
  </si>
  <si>
    <t xml:space="preserve"> 00007356 </t>
  </si>
  <si>
    <t>TINTA LATEX ACRILICA PREMIUM, COR BRANCO FOSCO</t>
  </si>
  <si>
    <t>L</t>
  </si>
  <si>
    <t xml:space="preserve"> 00010567 </t>
  </si>
  <si>
    <t>TABUA *2,5 X 23* CM EM PINUS, MISTA OU EQUIVALENTE DA REGIAO - BRUTA</t>
  </si>
  <si>
    <t>MO sem LS =&gt;</t>
  </si>
  <si>
    <t>LS =&gt;</t>
  </si>
  <si>
    <t>MO com LS =&gt;</t>
  </si>
  <si>
    <t>Valor do BDI =&gt;</t>
  </si>
  <si>
    <t>Valor com BDI =&gt;</t>
  </si>
  <si>
    <t xml:space="preserve"> 95402 </t>
  </si>
  <si>
    <t>CURSO DE CAPACITAÇÃO PARA ENGENHEIRO CIVIL DE OBRA JÚNIOR (ENCARGOS COMPLEMENTARES) - HORISTA</t>
  </si>
  <si>
    <t xml:space="preserve"> 00002706 </t>
  </si>
  <si>
    <t>ENGENHEIRO CIVIL DE OBRA JUNIOR (HORISTA)</t>
  </si>
  <si>
    <t>Mão de Obra</t>
  </si>
  <si>
    <t xml:space="preserve"> 00037372 </t>
  </si>
  <si>
    <t>EXAMES - HORISTA (COLETADO CAIXA)</t>
  </si>
  <si>
    <t>Outros</t>
  </si>
  <si>
    <t xml:space="preserve"> 00037373 </t>
  </si>
  <si>
    <t>SEGURO - HORISTA (COLETADO CAIXA)</t>
  </si>
  <si>
    <t>Taxas</t>
  </si>
  <si>
    <t xml:space="preserve"> 00043462 </t>
  </si>
  <si>
    <t>FERRAMENTAS - FAMILIA ENGENHEIRO CIVIL - HORISTA (ENCARGOS COMPLEMENTARES - COLETADO CAIXA)</t>
  </si>
  <si>
    <t xml:space="preserve"> 00043486 </t>
  </si>
  <si>
    <t>EPI - FAMILIA ENGENHEIRO CIVIL - HORISTA (ENCARGOS COMPLEMENTARES - COLETADO CAIXA)</t>
  </si>
  <si>
    <t xml:space="preserve"> 95405 </t>
  </si>
  <si>
    <t>CURSO DE CAPACITAÇÃO PARA MESTRE DE OBRAS (ENCARGOS COMPLEMENTARES) - HORISTA</t>
  </si>
  <si>
    <t xml:space="preserve"> 00004069 </t>
  </si>
  <si>
    <t>MESTRE DE OBRAS (HORISTA)</t>
  </si>
  <si>
    <t xml:space="preserve"> 00043463 </t>
  </si>
  <si>
    <t>FERRAMENTAS - FAMILIA ENCARREGADO GERAL - HORISTA (ENCARGOS COMPLEMENTARES - COLETADO CAIXA)</t>
  </si>
  <si>
    <t xml:space="preserve"> 00043487 </t>
  </si>
  <si>
    <t>EPI - FAMILIA ENCARREGADO GERAL - HORISTA (ENCARGOS COMPLEMENTARES - COLETADO CAIXA)</t>
  </si>
  <si>
    <t>Sinalização Vertical Viária</t>
  </si>
  <si>
    <t xml:space="preserve"> 102234 </t>
  </si>
  <si>
    <t>PINTURA IMUNIZANTE PARA MADEIRA, 2 DEMÃOS. AF_01/2021</t>
  </si>
  <si>
    <t>Pintura em Madeira</t>
  </si>
  <si>
    <t xml:space="preserve"> 88316 </t>
  </si>
  <si>
    <t>SERVENTE COM ENCARGOS COMPLEMENTARES</t>
  </si>
  <si>
    <t xml:space="preserve"> 00004509 </t>
  </si>
  <si>
    <t>SARRAFO *2,5 X 10* CM EM PINUS, MISTA OU EQUIVALENTE DA REGIAO - BRUTA</t>
  </si>
  <si>
    <t xml:space="preserve"> 00004813 </t>
  </si>
  <si>
    <t>PLACA DE OBRA (PARA CONSTRUCAO CIVIL) EM CHAPA GALVANIZADA *N. 22*, ADESIVADA, DE *2,4 X 1,2* M (SEM POSTES PARA FIXACAO)</t>
  </si>
  <si>
    <t xml:space="preserve"> 00005065 </t>
  </si>
  <si>
    <t>PREGO DE ACO POLIDO COM CABECA 10 X 10 (7/8 X 17)</t>
  </si>
  <si>
    <t xml:space="preserve"> 00005069 </t>
  </si>
  <si>
    <t>PREGO DE ACO POLIDO COM CABECA 17 X 27 (2 1/2 X 11)</t>
  </si>
  <si>
    <t>Instalações para Canteiros de Obras</t>
  </si>
  <si>
    <t xml:space="preserve"> 00004491 </t>
  </si>
  <si>
    <t>PONTALETE *7,5 X 7,5* CM EM PINUS, MISTA OU EQUIVALENTE DA REGIAO - BRUTA</t>
  </si>
  <si>
    <t xml:space="preserve"> 00005061 </t>
  </si>
  <si>
    <t>PREGO DE ACO POLIDO COM CABECA 18 X 27 (2 1/2 X 10)</t>
  </si>
  <si>
    <t xml:space="preserve"> 00006194 </t>
  </si>
  <si>
    <t>TABUA *2,5 X 15 CM EM PINUS, MISTA OU EQUIVALENTE DA REGIAO - BRUTA</t>
  </si>
  <si>
    <t xml:space="preserve"> 00007243 </t>
  </si>
  <si>
    <t>TELHA TRAPEZOIDAL EM ACO ZINCADO, SEM PINTURA, ALTURA DE APROXIMADAMENTE 40 MM, ESPESSURA DE 0,50 MM E LARGURA UTIL DE 980 MM</t>
  </si>
  <si>
    <t>CANT - CANTEIRO DE OBRAS</t>
  </si>
  <si>
    <t>Redes de Lógica, Telefonia e Imagem</t>
  </si>
  <si>
    <t xml:space="preserve"> 100665 </t>
  </si>
  <si>
    <t>JANELA DE MADEIRA - CEDRINHO/ANGELIM OU EQUIVALENTE DA REGIÃO - DE ABRIR COM 4 FOLHAS (2 VENEZIANAS E 2 GUILHOTINAS PARA VIDRO), COM BATENTE, ALIZAR E FERRAGENS. EXCLUSIVE VIDROS, ACABAMENTO E CONTRAMARCO. FORNECIMENTO E INSTALAÇÃO. AF_12/2019</t>
  </si>
  <si>
    <t>Esquadrias - Janelas</t>
  </si>
  <si>
    <t xml:space="preserve"> 101165 </t>
  </si>
  <si>
    <t>ALVENARIA DE EMBASAMENTO COM BLOCO ESTRUTURAL DE CONCRETO, DE 14X19X29CM E ARGAMASSA DE ASSENTAMENTO COM PREPARO EM BETONEIRA. AF_05/2020</t>
  </si>
  <si>
    <t>Alvenarias Diversas</t>
  </si>
  <si>
    <t xml:space="preserve"> 101875 </t>
  </si>
  <si>
    <t>QUADRO DE DISTRIBUIÇÃO DE ENERGIA EM CHAPA DE AÇO GALVANIZADO, DE EMBUTIR, COM BARRAMENTO TRIFÁSICO, PARA 12 DISJUNTORES DIN 100A - FORNECIMENTO E INSTALAÇÃO. AF_10/2020</t>
  </si>
  <si>
    <t>Instalações Elétricas - Quadros, Cabos, Disjuntores, Contatores e Barramentos Blindados</t>
  </si>
  <si>
    <t xml:space="preserve"> 101891 </t>
  </si>
  <si>
    <t>DISJUNTOR MONOPOLAR TIPO NEMA, CORRENTE NOMINAL DE 35 ATÉ 50A - FORNECIMENTO E INSTALAÇÃO. AF_10/2020</t>
  </si>
  <si>
    <t xml:space="preserve"> 103328 </t>
  </si>
  <si>
    <t>ALVENARIA DE VEDAÇÃO DE BLOCOS CERÂMICOS FURADOS NA HORIZONTAL DE 9X19X19 CM (ESPESSURA 9 CM) E ARGAMASSA DE ASSENTAMENTO COM PREPARO EM BETONEIRA. AF_12/2021</t>
  </si>
  <si>
    <t>Alvenaria de Vedação</t>
  </si>
  <si>
    <t xml:space="preserve"> 86888 </t>
  </si>
  <si>
    <t>VASO SANITÁRIO SIFONADO COM CAIXA ACOPLADA LOUÇA BRANCA - FORNECIMENTO E INSTALAÇÃO. AF_01/2020</t>
  </si>
  <si>
    <t>Louças e Metais</t>
  </si>
  <si>
    <t xml:space="preserve"> 86934 </t>
  </si>
  <si>
    <t>BANCADA DE MÁRMORE SINTÉTICO 120 X 60CM, COM CUBA INTEGRADA, INCLUSO SIFÃO TIPO FLEXÍVEL EM PVC, VÁLVULA EM PLÁSTICO CROMADO TIPO AMERICANA E TORNEIRA CROMADA LONGA, DE PAREDE, PADRÃO POPULAR - FORNECIMENTO E INSTALAÇÃO. AF_01/2020</t>
  </si>
  <si>
    <t xml:space="preserve"> 86943 </t>
  </si>
  <si>
    <t>LAVATÓRIO LOUÇA BRANCA SUSPENSO, 29,5 X 39CM OU EQUIVALENTE, PADRÃO POPULAR, INCLUSO SIFÃO FLEXÍVEL EM PVC, VÁLVULA E ENGATE FLEXÍVEL 30CM EM PLÁSTICO E TORNEIRA CROMADA DE MESA, PADRÃO POPULAR - FORNECIMENTO E INSTALAÇÃO. AF_01/2020</t>
  </si>
  <si>
    <t xml:space="preserve"> 87548 </t>
  </si>
  <si>
    <t>MASSA ÚNICA, EM ARGAMASSA TRAÇO 1:2:8, PREPARO MANUAL, APLICADA MANUALMENTE EM PAREDES INTERNAS DE AMBIENTES COM ÁREA ENTRE 5M² E 10M², E = 10MM, COM TALISCAS. AF_03/2024</t>
  </si>
  <si>
    <t>Massa Única Interna</t>
  </si>
  <si>
    <t xml:space="preserve"> 87885 </t>
  </si>
  <si>
    <t>CHAPISCO APLICADO NO TETO OU EM ALVENARIA E ESTRUTURA, COM ROLO PARA TEXTURA ACRÍLICA. ARGAMASSA INDUSTRIALIZADA COM PREPARO EM MISTURADOR 300 KG. AF_10/2022</t>
  </si>
  <si>
    <t>Chapisco</t>
  </si>
  <si>
    <t>Pintura Interna</t>
  </si>
  <si>
    <t xml:space="preserve"> 89482 </t>
  </si>
  <si>
    <t>CAIXA SIFONADA, PVC, DN 100 X 100 X 50 MM, FORNECIDA E INSTALADA EM RAMAIS DE ENCAMINHAMENTO DE ÁGUA PLUVIAL. AF_06/2022</t>
  </si>
  <si>
    <t>Instalações Prediais de Águas Pluviais - Tubos, Conexões, Caixas e Ralos</t>
  </si>
  <si>
    <t>Instalações Prediais de Esgoto - Tubos e Conexões</t>
  </si>
  <si>
    <t xml:space="preserve"> 89724 </t>
  </si>
  <si>
    <t>JOELHO 90 GRAUS, PVC, SERIE NORMAL, ESGOTO PREDIAL, DN 40 MM, JUNTA SOLDÁVEL, FORNECIDO E INSTALADO EM RAMAL DE DESCARGA OU RAMAL DE ESGOTO SANITÁRIO. AF_08/2022</t>
  </si>
  <si>
    <t xml:space="preserve"> 89726 </t>
  </si>
  <si>
    <t>JOELHO 45 GRAUS, PVC, SERIE NORMAL, ESGOTO PREDIAL, DN 40 MM, JUNTA SOLDÁVEL, FORNECIDO E INSTALADO EM RAMAL DE DESCARGA OU RAMAL DE ESGOTO SANITÁRIO. AF_08/2022</t>
  </si>
  <si>
    <t xml:space="preserve"> 89731 </t>
  </si>
  <si>
    <t>JOELHO 90 GRAUS, PVC, SERIE NORMAL, ESGOTO PREDIAL, DN 50 MM, JUNTA ELÁSTICA, FORNECIDO E INSTALADO EM RAMAL DE DESCARGA OU RAMAL DE ESGOTO SANITÁRIO. AF_08/2022</t>
  </si>
  <si>
    <t xml:space="preserve"> 89748 </t>
  </si>
  <si>
    <t>CURVA CURTA 90 GRAUS, PVC, SERIE NORMAL, ESGOTO PREDIAL, DN 100 MM, JUNTA ELÁSTICA, FORNECIDO E INSTALADO EM RAMAL DE DESCARGA OU RAMAL DE ESGOTO SANITÁRIO. AF_08/2022</t>
  </si>
  <si>
    <t xml:space="preserve"> 89784 </t>
  </si>
  <si>
    <t>TE, PVC, SERIE NORMAL, ESGOTO PREDIAL, DN 50 X 50 MM, JUNTA ELÁSTICA, FORNECIDO E INSTALADO EM RAMAL DE DESCARGA OU RAMAL DE ESGOTO SANITÁRIO. AF_08/2022</t>
  </si>
  <si>
    <t xml:space="preserve"> 89796 </t>
  </si>
  <si>
    <t>TE, PVC, SERIE NORMAL, ESGOTO PREDIAL, DN 100 X 100 MM, JUNTA ELÁSTICA, FORNECIDO E INSTALADO EM RAMAL DE DESCARGA OU RAMAL DE ESGOTO SANITÁRIO. AF_08/2022</t>
  </si>
  <si>
    <t xml:space="preserve"> 90443 </t>
  </si>
  <si>
    <t>RASGO LINEAR MANUAL EM ALVENARIA, PARA RAMAIS/ DISTRIBUIÇÃO DE INSTALAÇÕES HIDRÁULICAS, DIÂMETROS MENORES OU IGUAIS A 40 MM. AF_09/2023</t>
  </si>
  <si>
    <t>Rasgos e Fixações</t>
  </si>
  <si>
    <t xml:space="preserve"> 90466 </t>
  </si>
  <si>
    <t>CHUMBAMENTO LINEAR EM ALVENARIA PARA RAMAIS/DISTRIBUIÇÃO DE INSTALAÇÕES HIDRÁULICAS COM DIÂMETROS MENORES OU IGUAIS A 40 MM. AF_09/2023</t>
  </si>
  <si>
    <t xml:space="preserve"> 90820 </t>
  </si>
  <si>
    <t>PORTA DE MADEIRA PARA PINTURA, SEMI-OCA (LEVE OU MÉDIA), 60X210CM, ESPESSURA DE 3,5CM, INCLUSO DOBRADIÇAS - FORNECIMENTO E INSTALAÇÃO. AF_12/2019</t>
  </si>
  <si>
    <t>Esquadrias - Portas</t>
  </si>
  <si>
    <t xml:space="preserve"> 90822 </t>
  </si>
  <si>
    <t>PORTA DE MADEIRA PARA PINTURA, SEMI-OCA (LEVE OU MÉDIA), 80X210CM, ESPESSURA DE 3,5CM, INCLUSO DOBRADIÇAS - FORNECIMENTO E INSTALAÇÃO. AF_12/2019</t>
  </si>
  <si>
    <t xml:space="preserve"> 91170 </t>
  </si>
  <si>
    <t>FIXAÇÃO DE TUBOS HORIZONTAIS DE PVC ÁGUA, PVC ESGOTO, PVC ÁGUA PLUVIAL, CPVC, PPR, COBRE OU AÇO, DIÂMETROS MENORES OU IGUAIS A 40 MM, COM ABRAÇADEIRA METÁLICA RÍGIDA TIPO U PERFIL 1 1/4", FIXADA EM PERFILADO EM LAJE. AF_09/2023_PS</t>
  </si>
  <si>
    <t xml:space="preserve"> 91173 </t>
  </si>
  <si>
    <t>FIXAÇÃO DE TUBOS VERTICAIS DE PVC ÁGUA, PVC ESGOTO, PVC ÁGUA PLUVIAL, CPVC, PPR, COBRE OU AÇO, DIÂMETROS MENORES OU IGUAIS A 40 MM, COM ABRAÇADEIRA METÁLICA RÍGIDA TIPO U PERFIL 1 1/4", FIXADA EM PERFILADO EM PAREDE. AF_09/2023_PS</t>
  </si>
  <si>
    <t>Instalações Elétricas - Eletrodutos Embutidos, Cabos, Caixas, Tomadas e Interruptores</t>
  </si>
  <si>
    <t xml:space="preserve"> 91870 </t>
  </si>
  <si>
    <t>ELETRODUTO RÍGIDO ROSCÁVEL, PVC, DN 20 MM (1/2"), PARA CIRCUITOS TERMINAIS, INSTALADO EM PAREDE - FORNECIMENTO E INSTALAÇÃO. AF_03/2023</t>
  </si>
  <si>
    <t xml:space="preserve"> 91911 </t>
  </si>
  <si>
    <t>CURVA 90 GRAUS PARA ELETRODUTO, PVC, ROSCÁVEL, DN 20 MM (1/2"), PARA CIRCUITOS TERMINAIS, INSTALADA EM PAREDE - FORNECIMENTO E INSTALAÇÃO. AF_03/2023</t>
  </si>
  <si>
    <t xml:space="preserve"> 91924 </t>
  </si>
  <si>
    <t>CABO DE COBRE FLEXÍVEL ISOLADO, 1,5 MM², ANTI-CHAMA 450/750 V, PARA CIRCUITOS TERMINAIS - FORNECIMENTO E INSTALAÇÃO. AF_03/2023</t>
  </si>
  <si>
    <t xml:space="preserve"> 91937 </t>
  </si>
  <si>
    <t>CAIXA OCTOGONAL 3" X 3", PVC, INSTALADA EM LAJE - FORNECIMENTO E INSTALAÇÃO. AF_03/2023</t>
  </si>
  <si>
    <t xml:space="preserve"> 91945 </t>
  </si>
  <si>
    <t>SUPORTE PARAFUSADO COM PLACA DE ENCAIXE 4" X 2" ALTO (2,00 M DO PISO) PARA PONTO ELÉTRICO - FORNECIMENTO E INSTALAÇÃO. AF_03/2023</t>
  </si>
  <si>
    <t xml:space="preserve"> 92000 </t>
  </si>
  <si>
    <t>TOMADA BAIXA DE EMBUTIR (1 MÓDULO), 2P+T 10 A, INCLUINDO SUPORTE E PLACA - FORNECIMENTO E INSTALAÇÃO. AF_03/2023</t>
  </si>
  <si>
    <t xml:space="preserve"> 92008 </t>
  </si>
  <si>
    <t>TOMADA BAIXA DE EMBUTIR (2 MÓDULOS), 2P+T 10 A, INCLUINDO SUPORTE E PLACA - FORNECIMENTO E INSTALAÇÃO. AF_03/2023</t>
  </si>
  <si>
    <t xml:space="preserve"> 92023 </t>
  </si>
  <si>
    <t>INTERRUPTOR SIMPLES (1 MÓDULO) COM 1 TOMADA DE EMBUTIR 2P+T 10 A, INCLUINDO SUPORTE E PLACA - FORNECIMENTO E INSTALAÇÃO. AF_03/2023</t>
  </si>
  <si>
    <t xml:space="preserve"> 92543 </t>
  </si>
  <si>
    <t>TRAMA DE MADEIRA COMPOSTA POR TERÇAS PARA TELHADOS DE ATÉ 2 ÁGUAS PARA TELHA ONDULADA DE FIBROCIMENTO, METÁLICA, PLÁSTICA OU TERMOACÚSTICA, INCLUSO TRANSPORTE VERTICAL. AF_07/2019</t>
  </si>
  <si>
    <t>Estrutura e Trama para Cobertura</t>
  </si>
  <si>
    <t>Escavação de Valas</t>
  </si>
  <si>
    <t>Aterro e Reaterro de Valas</t>
  </si>
  <si>
    <t xml:space="preserve"> 94210 </t>
  </si>
  <si>
    <t>TELHAMENTO COM TELHA ONDULADA DE FIBROCIMENTO E = 6 MM, COM RECOBRIMENTO LATERAL DE 1 1/4 DE ONDA PARA TELHADO COM INCLINAÇÃO MÁXIMA DE 10°, COM ATÉ 2 ÁGUAS, INCLUSO IÇAMENTO. AF_07/2019</t>
  </si>
  <si>
    <t>Telhamento para Cobertura</t>
  </si>
  <si>
    <t xml:space="preserve"> 94559 </t>
  </si>
  <si>
    <t>JANELA DE AÇO TIPO BASCULANTE PARA VIDROS, COM BATENTE, FERRAGENS E PINTURA ANTICORROSIVA. EXCLUSIVE VIDROS, ACABAMENTO, ALIZAR E CONTRAMARCO. FORNECIMENTO E INSTALAÇÃO. AF_12/2019</t>
  </si>
  <si>
    <t xml:space="preserve"> 95240 </t>
  </si>
  <si>
    <t>LASTRO DE CONCRETO MAGRO, APLICADO EM PISOS, LAJES SOBRE SOLO OU RADIERS, ESPESSURA DE 3 CM. AF_01/2024</t>
  </si>
  <si>
    <t>Lastro</t>
  </si>
  <si>
    <t xml:space="preserve"> 95805 </t>
  </si>
  <si>
    <t>CONDULETE DE PVC, TIPO B, PARA ELETRODUTO DE PVC SOLDÁVEL DN 25 MM (3/4''), APARENTE - FORNECIMENTO E INSTALAÇÃO. AF_10/2022</t>
  </si>
  <si>
    <t>Instalações Elétricas - Eletrodutos, Conexões e Conduletes Aparentes</t>
  </si>
  <si>
    <t xml:space="preserve"> 95811 </t>
  </si>
  <si>
    <t>CONDULETE DE PVC, TIPO LB, PARA ELETRODUTO DE PVC SOLDÁVEL DN 25 MM (3/4''), APARENTE - FORNECIMENTO E INSTALAÇÃO. AF_10/2022</t>
  </si>
  <si>
    <t xml:space="preserve"> 96985 </t>
  </si>
  <si>
    <t>HASTE DE ATERRAMENTO, DIÂMETRO 5/8", COM 3 METROS - FORNECIMENTO E INSTALAÇÃO. AF_08/2023</t>
  </si>
  <si>
    <t>Sistema de Proteção contra Descargas Atmosféricas - SPDA</t>
  </si>
  <si>
    <t xml:space="preserve"> 97886 </t>
  </si>
  <si>
    <t>CAIXA ENTERRADA ELÉTRICA RETANGULAR, EM ALVENARIA COM TIJOLOS CERÂMICOS MACIÇOS, FUNDO COM BRITA, DIMENSÕES INTERNAS: 0,3X0,3X0,3 M. AF_12/2020</t>
  </si>
  <si>
    <t>Caixas Enterradas</t>
  </si>
  <si>
    <t xml:space="preserve"> 97906 </t>
  </si>
  <si>
    <t>CAIXA ENTERRADA HIDRÁULICA RETANGULAR, EM ALVENARIA COM BLOCOS DE CONCRETO, DIMENSÕES INTERNAS: 0,6X0,6X0,6 M PARA REDE DE ESGOTO. AF_12/2020</t>
  </si>
  <si>
    <t xml:space="preserve"> 98283 </t>
  </si>
  <si>
    <t>CABO TELEFÔNICO CCI-50 4 PARES, SEM BLINDAGEM, INSTALADO EM DISTRIBUIÇÃO DE EDIFICAÇÃO RESIDENCIAL - FORNECIMENTO E INSTALAÇÃO. AF_11/2019</t>
  </si>
  <si>
    <t xml:space="preserve"> 98441 </t>
  </si>
  <si>
    <t>PAREDE DE MADEIRA COMPENSADA PARA CONSTRUÇÃO TEMPORÁRIA EM CHAPA SIMPLES, EXTERNA, SEM VÃO. AF_03/2024</t>
  </si>
  <si>
    <t xml:space="preserve"> 98443 </t>
  </si>
  <si>
    <t>PAREDE DE MADEIRA COMPENSADA PARA CONSTRUÇÃO TEMPORÁRIA EM CHAPA SIMPLES, INTERNA, SEM VÃO. AF_03/2024</t>
  </si>
  <si>
    <t xml:space="preserve"> 98445 </t>
  </si>
  <si>
    <t>PAREDE DE MADEIRA COMPENSADA PARA CONSTRUÇÃO TEMPORÁRIA EM CHAPA SIMPLES, EXTERNA, COM ÁREA LÍQUIDA MAIOR OU IGUAL A 6 M², COM VÃO. AF_03/2024</t>
  </si>
  <si>
    <t xml:space="preserve"> 98446 </t>
  </si>
  <si>
    <t>PAREDE DE MADEIRA COMPENSADA PARA CONSTRUÇÃO TEMPORÁRIA EM CHAPA SIMPLES, EXTERNA, COM ÁREA LÍQUIDA MENOR QUE 6 M², COM VÃO. AF_03/2024</t>
  </si>
  <si>
    <t xml:space="preserve"> 98447 </t>
  </si>
  <si>
    <t>PAREDE DE MADEIRA COMPENSADA PARA CONSTRUÇÃO TEMPORÁRIA EM CHAPA SIMPLES, INTERNA, COM ÁREA LÍQUIDA MAIOR OU IGUAL A 6 M², COM VÃO. AF_03/2024</t>
  </si>
  <si>
    <t xml:space="preserve"> 98448 </t>
  </si>
  <si>
    <t>PAREDE DE MADEIRA COMPENSADA PARA CONSTRUÇÃO TEMPORÁRIA EM CHAPA SIMPLES, INTERNA, COM ÁREA LÍQUIDA MENOR QUE 6 M², COM VÃO. AF_03/2024</t>
  </si>
  <si>
    <t xml:space="preserve"> 89171 </t>
  </si>
  <si>
    <t>(COMPOSIÇÃO REPRESENTATIVA) DO SERVIÇO DE REVESTIMENTO CERÂMICO PARA PISO COM PLACAS TIPO ESMALTADA EXTRA DE DIMENSÕES 35X35 CM, PARA EDIFICAÇÃO HABITACIONAL UNIFAMILIAR (CASA) E EDIFICAÇÃO PÚBLICA PADRÃO. AF_11/2014</t>
  </si>
  <si>
    <t>PISO - PISOS</t>
  </si>
  <si>
    <t>REVE - REVESTIMENTO E TRATAMENTO DE SUPERFÍCIES</t>
  </si>
  <si>
    <t xml:space="preserve"> 89957 </t>
  </si>
  <si>
    <t>PONTO DE CONSUMO TERMINAL DE ÁGUA FRIA (SUBRAMAL) COM TUBULAÇÃO DE PVC, DN 25 MM, INSTALADO EM RAMAL DE ÁGUA, INCLUSOS RASGO E CHUMBAMENTO EM ALVENARIA. AF_12/2014</t>
  </si>
  <si>
    <t>INHI - INSTALAÇÕES HIDROS SANITÁRIAS</t>
  </si>
  <si>
    <t xml:space="preserve"> 97586 </t>
  </si>
  <si>
    <t>LUMINÁRIA TIPO CALHA, DE SOBREPOR, COM 2 LÂMPADAS TUBULARES FLUORESCENTES DE 36 W, COM REATOR DE PARTIDA RÁPIDA - FORNECIMENTO E INSTALAÇÃO. AF_02/2020</t>
  </si>
  <si>
    <t>INEL - INSTALAÇÃO ELÉTRICA/ELETRIFICAÇÃO E ILUMINAÇÃO EXTERNA</t>
  </si>
  <si>
    <t xml:space="preserve"> 97593 </t>
  </si>
  <si>
    <t>LUMINÁRIA TIPO SPOT, DE SOBREPOR, COM 1 LÂMPADA FLUORESCENTE DE 15 W, SEM REATOR - FORNECIMENTO E INSTALAÇÃO. AF_02/2020</t>
  </si>
  <si>
    <t xml:space="preserve"> 97611 </t>
  </si>
  <si>
    <t>LÂMPADA COMPACTA FLUORESCENTE DE 15 W, BASE E27 - FORNECIMENTO E INSTALAÇÃO. AF_02/2020</t>
  </si>
  <si>
    <t xml:space="preserve"> 97612 </t>
  </si>
  <si>
    <t>LÂMPADA COMPACTA FLUORESCENTE DE 20 W, BASE E27 - FORNECIMENTO E INSTALAÇÃO. AF_02/2020</t>
  </si>
  <si>
    <t xml:space="preserve"> 98442 </t>
  </si>
  <si>
    <t>PAREDE DE MADEIRA COMPENSADA PARA CONSTRUÇÃO TEMPORÁRIA EM CHAPA SIMPLES, EXTERNA, COM ÁREA LÍQUIDA MENOR QUE 6 M², SEM VÃO. AF_05/2018</t>
  </si>
  <si>
    <t xml:space="preserve"> 98444 </t>
  </si>
  <si>
    <t>PAREDE DE MADEIRA COMPENSADA PARA CONSTRUÇÃO TEMPORÁRIA EM CHAPA SIMPLES, INTERNA, COM ÁREA LÍQUIDA MENOR QUE 6 M², SEM VÃO. AF_05/2018</t>
  </si>
  <si>
    <t xml:space="preserve"> 00003080 </t>
  </si>
  <si>
    <t>FECHADURA ESPELHO PARA PORTA EXTERNA, EM ACO INOX (MAQUINA, TESTA E CONTRA-TESTA) E EM ZAMAC (MACANETA, LINGUETA E TRINCOS) COM ACABAMENTO CROMADO, MAQUINA DE 40 MM, INCLUINDO CHAVE TIPO CILINDRO</t>
  </si>
  <si>
    <t>CJ</t>
  </si>
  <si>
    <t xml:space="preserve"> 00003097 </t>
  </si>
  <si>
    <t>FECHADURA ROSETA REDONDA PARA PORTA DE BANHEIRO, EM ACO INOX (MAQUINA, TESTA E CONTRA-TESTA) E EM ZAMAC (MACANETA, LINGUETA E TRINCOS) COM ACABAMENTO CROMADO, MAQUINA DE 40 MM, INCLUINDO CHAVE TIPO TRANQUETA</t>
  </si>
  <si>
    <t xml:space="preserve"> 00010886 </t>
  </si>
  <si>
    <t>EXTINTOR DE INCENDIO PORTATIL COM CARGA DE AGUA PRESSURIZADA DE 10 L, CLASSE A</t>
  </si>
  <si>
    <t xml:space="preserve"> 00010891 </t>
  </si>
  <si>
    <t>EXTINTOR DE INCENDIO PORTATIL COM CARGA DE PO QUIMICO SECO (PQS) DE 4 KG, CLASSE BC</t>
  </si>
  <si>
    <t xml:space="preserve"> 00011587 </t>
  </si>
  <si>
    <t>FORRO DE PVC LISO, BRANCO, REGUA DE 10 CM, ESPESSURA DE 8 MM A 10 MM (COM COLOCACAO / SEM ESTRUTURA METALICA)</t>
  </si>
  <si>
    <t xml:space="preserve"> 101876 </t>
  </si>
  <si>
    <t>QUADRO DE DISTRIBUIÇÃO DE ENERGIA EM PVC, DE EMBUTIR, SEM BARRAMENTO, PARA 6 DISJUNTORES - FORNECIMENTO E INSTALAÇÃO. AF_10/2020</t>
  </si>
  <si>
    <t xml:space="preserve"> 92025 </t>
  </si>
  <si>
    <t>INTERRUPTOR SIMPLES (1 MÓDULO) COM 2 TOMADAS DE EMBUTIR 2P+T 10 A, INCLUINDO SUPORTE E PLACA - FORNECIMENTO E INSTALAÇÃO. AF_03/2023</t>
  </si>
  <si>
    <t xml:space="preserve"> 00004513 </t>
  </si>
  <si>
    <t>CAIBRO 5 X 5 CM EM PINUS, MISTA OU EQUIVALENTE DA REGIAO - BRUTA</t>
  </si>
  <si>
    <t xml:space="preserve"> 00006193 </t>
  </si>
  <si>
    <t>TABUA NAO APARELHADA *2,5 X 20* CM, EM MACARANDUBA/MASSARANDUBA, ANGELIM OU EQUIVALENTE DA REGIAO - BRUTA</t>
  </si>
  <si>
    <t xml:space="preserve"> 00011455 </t>
  </si>
  <si>
    <t>FERROLHO COM FECHO / TRINCO REDONDO, EM ACO GALVANIZADO / ZINCADO, DE SOBREPOR, COM COMPRIMENTO DE 8" E ESPESSURA MINIMA DA CHAPA DE 1,50 MM</t>
  </si>
  <si>
    <t xml:space="preserve"> 91852 </t>
  </si>
  <si>
    <t>ELETRODUTO FLEXÍVEL CORRUGADO, PVC, DN 20 MM (1/2"), PARA CIRCUITOS TERMINAIS, INSTALADO EM PAREDE - FORNECIMENTO E INSTALAÇÃO. AF_03/2023</t>
  </si>
  <si>
    <t xml:space="preserve"> 87777 </t>
  </si>
  <si>
    <t>EMBOÇO OU MASSA ÚNICA EM ARGAMASSA TRAÇO 1:2:8, PREPARO MANUAL, APLICADA MANUALMENTE EM PANOS DE FACHADA COM PRESENÇA DE VÃOS, ESPESSURA DE 25 MM. AF_08/2022</t>
  </si>
  <si>
    <t>Massa Única Externa</t>
  </si>
  <si>
    <t xml:space="preserve"> 87903 </t>
  </si>
  <si>
    <t>CHAPISCO APLICADO EM ALVENARIA (COM PRESENÇA DE VÃOS) E ESTRUTURAS DE CONCRETO DE FACHADA, COM ROLO PARA TEXTURA ACRÍLICA.  ARGAMASSA INDUSTRIALIZADA COM PREPARO EM MISTURADOR 300 KG. AF_10/2022</t>
  </si>
  <si>
    <t>Instalações Prediais de Esgoto - Caixas e Ralos</t>
  </si>
  <si>
    <t xml:space="preserve"> 91305 </t>
  </si>
  <si>
    <t>FECHADURA DE EMBUTIR PARA PORTA DE BANHEIRO, COMPLETA, ACABAMENTO PADRÃO POPULAR, INCLUSO EXECUÇÃO DE FURO - FORNECIMENTO E INSTALAÇÃO. AF_12/2019</t>
  </si>
  <si>
    <t xml:space="preserve"> 91871 </t>
  </si>
  <si>
    <t>ELETRODUTO RÍGIDO ROSCÁVEL, PVC, DN 25 MM (3/4"), PARA CIRCUITOS TERMINAIS, INSTALADO EM PAREDE - FORNECIMENTO E INSTALAÇÃO. AF_03/2023</t>
  </si>
  <si>
    <t xml:space="preserve"> 91875 </t>
  </si>
  <si>
    <t>LUVA PARA ELETRODUTO, PVC, ROSCÁVEL, DN 25 MM (3/4"), PARA CIRCUITOS TERMINAIS, INSTALADA EM FORRO - FORNECIMENTO E INSTALAÇÃO. AF_03/2023</t>
  </si>
  <si>
    <t xml:space="preserve"> 91882 </t>
  </si>
  <si>
    <t>LUVA PARA ELETRODUTO, PVC, ROSCÁVEL, DN 20 MM (1/2"), PARA CIRCUITOS TERMINAIS, INSTALADA EM PAREDE - FORNECIMENTO E INSTALAÇÃO. AF_03/2023</t>
  </si>
  <si>
    <t xml:space="preserve"> 91890 </t>
  </si>
  <si>
    <t>CURVA 90 GRAUS PARA ELETRODUTO, PVC, ROSCÁVEL, DN 25 MM (3/4"), PARA CIRCUITOS TERMINAIS, INSTALADA EM FORRO - FORNECIMENTO E INSTALAÇÃO. AF_03/2023</t>
  </si>
  <si>
    <t xml:space="preserve"> 91959 </t>
  </si>
  <si>
    <t>INTERRUPTOR SIMPLES (2 MÓDULOS), 10A/250V, INCLUINDO SUPORTE E PLACA - FORNECIMENTO E INSTALAÇÃO. AF_03/2023</t>
  </si>
  <si>
    <t xml:space="preserve"> 91967 </t>
  </si>
  <si>
    <t>INTERRUPTOR SIMPLES (3 MÓDULOS), 10A/250V, INCLUINDO SUPORTE E PLACA - FORNECIMENTO E INSTALAÇÃO. AF_03/2023</t>
  </si>
  <si>
    <t xml:space="preserve"> 98679 </t>
  </si>
  <si>
    <t>PISO CIMENTADO, TRAÇO 1:3 (CIMENTO E AREIA), ACABAMENTO LISO, ESPESSURA 2,0 CM, PREPARO MECÂNICO DA ARGAMASSA. AF_09/2020</t>
  </si>
  <si>
    <t>Pisos</t>
  </si>
  <si>
    <t xml:space="preserve"> 89970 </t>
  </si>
  <si>
    <t>KIT DE REGISTRO DE PRESSÃO BRUTO DE LATÃO ¾", INCLUSIVE CONEXÕES, ROSCÁVEL, INSTALADO EM RAMAL DE ÁGUA FRIA - FORNECIMENTO E INSTALAÇÃO. AF_12/2014</t>
  </si>
  <si>
    <t xml:space="preserve"> 00003659 </t>
  </si>
  <si>
    <t>JUNCAO SIMPLES DE REDUCAO, PVC, DN 100 X 50 MM, SERIE NORMAL PARA ESGOTO PREDIAL</t>
  </si>
  <si>
    <t xml:space="preserve"> 00003670 </t>
  </si>
  <si>
    <t>JUNCAO SIMPLES, PVC, 45 GRAUS, DN 100 X 100 MM, SERIE NORMAL PARA ESGOTO PREDIAL</t>
  </si>
  <si>
    <t xml:space="preserve"> 00011697 </t>
  </si>
  <si>
    <t>MICTORIO COLETIVO ACO INOX (AISI 304), E = 0,8 MM, DE *100 X 40 X 30* CM (C X A X P)</t>
  </si>
  <si>
    <t xml:space="preserve"> 00011712 </t>
  </si>
  <si>
    <t>CAIXA SIFONADA, PVC, 150 X 150 X 50 MM, COM GRELHA QUADRADA, BRANCA (NBR 5688)</t>
  </si>
  <si>
    <t xml:space="preserve"> 00021112 </t>
  </si>
  <si>
    <t>VALVULA DE DESCARGA EM METAL CROMADO PARA MICTORIO COM ACIONAMENTO POR PRESSAO E FECHAMENTO AUTOMATICO</t>
  </si>
  <si>
    <t xml:space="preserve"> 00043777 </t>
  </si>
  <si>
    <t>PORTA DE MADEIRA, FOLHA LEVE (NBR 15930), DE 600 X 2100 MM, E = 35 MM, NUCLEO COLMEIA, CAPA LISA EM HDF, ACABAMENTO MELAMINICO EM PADRAO MADEIRA</t>
  </si>
  <si>
    <t xml:space="preserve"> 89408 </t>
  </si>
  <si>
    <t>JOELHO 90 GRAUS, PVC, SOLDÁVEL, DN 25MM, INSTALADO EM RAMAL DE DISTRIBUIÇÃO DE ÁGUA - FORNECIMENTO E INSTALAÇÃO. AF_06/2022</t>
  </si>
  <si>
    <t>Instalações Prediais de Água Fria em PVC</t>
  </si>
  <si>
    <t xml:space="preserve"> 94648 </t>
  </si>
  <si>
    <t>TUBO, PVC, SOLDÁVEL, DN  25 MM, INSTALADO EM RESERVAÇÃO PREDIAL DE ÁGUA - FORNECIMENTO E INSTALAÇÃO. AF_04/2024</t>
  </si>
  <si>
    <t>Instalações Hidráulicas - Reservação e Bombas de Recalque</t>
  </si>
  <si>
    <t xml:space="preserve"> 94688 </t>
  </si>
  <si>
    <t>TÊ, PVC, SOLDÁVEL, DN  25 MM INSTALADO EM RESERVAÇÃO PREDIAL DE ÁGUA - FORNECIMENTO E INSTALAÇÃO. AF_04/2024</t>
  </si>
  <si>
    <t>Válvulas e Registros para Sistemas Prediais</t>
  </si>
  <si>
    <t xml:space="preserve"> 98461 </t>
  </si>
  <si>
    <t>ESTRUTURA DE MADEIRA PROVISÓRIA PARA SUPORTE DE CAIXA DÁGUA ELEVADA DE 1000 LITROS. AF_03/2024_PS</t>
  </si>
  <si>
    <t xml:space="preserve"> 89972 </t>
  </si>
  <si>
    <t>KIT DE REGISTRO DE GAVETA BRUTO DE LATÃO ¾", INCLUSIVE CONEXÕES, ROSCÁVEL, INSTALADO EM RAMAL DE ÁGUA FRIA - FORNECIMENTO E INSTALAÇÃO. AF_12/2014</t>
  </si>
  <si>
    <t xml:space="preserve"> 00034636 </t>
  </si>
  <si>
    <t>CAIXA D'AGUA / RESERVATORIO EM POLIETILENO, 1000 LITROS, COM TAMPA</t>
  </si>
  <si>
    <t xml:space="preserve"> 5901 </t>
  </si>
  <si>
    <t>CAMINHÃO PIPA 10.000 L TRUCADO, PESO BRUTO TOTAL 23.000 KG, CARGA ÚTIL MÁXIMA 15.935 KG, DISTÂNCIA ENTRE EIXOS 4,8 M, POTÊNCIA 230 CV, INCLUSIVE TANQUE DE AÇO PARA TRANSPORTE DE ÁGUA - CHP DIURNO. AF_06/2014</t>
  </si>
  <si>
    <t xml:space="preserve"> 5903 </t>
  </si>
  <si>
    <t>CAMINHÃO PIPA 10.000 L TRUCADO, PESO BRUTO TOTAL 23.000 KG, CARGA ÚTIL MÁXIMA 15.935 KG, DISTÂNCIA ENTRE EIXOS 4,8 M, POTÊNCIA 230 CV, INCLUSIVE TANQUE DE AÇO PARA TRANSPORTE DE ÁGUA - CHI DIURNO. AF_06/2014</t>
  </si>
  <si>
    <t xml:space="preserve"> 91533 </t>
  </si>
  <si>
    <t>COMPACTADOR DE SOLOS DE PERCUSSÃO (SOQUETE) COM MOTOR A GASOLINA 4 TEMPOS, POTÊNCIA 4 CV - CHP DIURNO. AF_08/2015</t>
  </si>
  <si>
    <t>Transporte, Carga e Descarga de Materiais</t>
  </si>
  <si>
    <t xml:space="preserve"> 5631 </t>
  </si>
  <si>
    <t>ESCAVADEIRA HIDRÁULICA SOBRE ESTEIRAS, CAÇAMBA 0,80 M3, PESO OPERACIONAL 17 T, POTENCIA BRUTA 111 HP - CHP DIURNO. AF_06/2014</t>
  </si>
  <si>
    <t xml:space="preserve"> 5632 </t>
  </si>
  <si>
    <t>ESCAVADEIRA HIDRÁULICA SOBRE ESTEIRAS, CAÇAMBA 0,80 M3, PESO OPERACIONAL 17 T, POTENCIA BRUTA 111 HP - CHI DIURNO. AF_06/2014</t>
  </si>
  <si>
    <t xml:space="preserve"> 91386 </t>
  </si>
  <si>
    <t>CAMINHÃO BASCULANTE 10 M3, TRUCADO CABINE SIMPLES, PESO BRUTO TOTAL 23.000 KG, CARGA ÚTIL MÁXIMA 15.935 KG, DISTÂNCIA ENTRE EIXOS 4,80 M, POTÊNCIA 230 CV INCLUSIVE CAÇAMBA METÁLICA - CHP DIURNO. AF_06/2014</t>
  </si>
  <si>
    <t xml:space="preserve"> 91387 </t>
  </si>
  <si>
    <t>CAMINHÃO BASCULANTE 10 M3, TRUCADO CABINE SIMPLES, PESO BRUTO TOTAL 23.000 KG, CARGA ÚTIL MÁXIMA 15.935 KG, DISTÂNCIA ENTRE EIXOS 4,80 M, POTÊNCIA 230 CV INCLUSIVE CAÇAMBA METÁLICA - CHI DIURNO. AF_06/2014</t>
  </si>
  <si>
    <t>Fundações Rasas (Blocos, Sapatas, Vigas Baldrame)</t>
  </si>
  <si>
    <t xml:space="preserve"> 88309 </t>
  </si>
  <si>
    <t>PEDREIRO COM ENCARGOS COMPLEMENTARES</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</si>
  <si>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</si>
  <si>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</si>
  <si>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</si>
  <si>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</si>
  <si>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94972 </t>
  </si>
  <si>
    <t>CONCRETO FCK = 30MPA, TRAÇO 1:2,1:2,5 (EM MASSA SECA DE CIMENTO/ AREIA MÉDIA/ BRITA 1) - PREPARO MECÂNICO COM BETONEIRA 600 L. AF_05/2021</t>
  </si>
  <si>
    <t xml:space="preserve"> 00002692 </t>
  </si>
  <si>
    <t>DESMOLDANTE PROTETOR PARA FORMAS DE MADEIRA, DE BASE OLEOSA EMULSIONADA EM AGUA</t>
  </si>
  <si>
    <t xml:space="preserve"> 00004517 </t>
  </si>
  <si>
    <t>SARRAFO *2,5 X 7,5* CM EM PINUS, MISTA OU EQUIVALENTE DA REGIAO - BRUTA</t>
  </si>
  <si>
    <t xml:space="preserve"> 00005073 </t>
  </si>
  <si>
    <t>PREGO DE ACO POLIDO COM CABECA 17 X 24 (2 1/4 X 11)</t>
  </si>
  <si>
    <t xml:space="preserve"> 00005074 </t>
  </si>
  <si>
    <t>PREGO DE ACO POLIDO COM CABECA 15 X 18 (1 1/2 X 13)</t>
  </si>
  <si>
    <t xml:space="preserve"> 00006212 </t>
  </si>
  <si>
    <t>TABUA *2,5 X 30 CM EM PINUS, MISTA OU EQUIVALENTE DA REGIAO - BRUTA</t>
  </si>
  <si>
    <t xml:space="preserve"> 00040304 </t>
  </si>
  <si>
    <t>PREGO DE ACO POLIDO COM CABECA DUPLA 17 X 27 (2 1/2 X 11)</t>
  </si>
  <si>
    <t xml:space="preserve"> 88238 </t>
  </si>
  <si>
    <t>AJUDANTE DE ARMADOR COM ENCARGOS COMPLEMENTARES</t>
  </si>
  <si>
    <t xml:space="preserve"> 88245 </t>
  </si>
  <si>
    <t>ARMADOR COM ENCARGOS COMPLEMENTARES</t>
  </si>
  <si>
    <t xml:space="preserve"> 92800 </t>
  </si>
  <si>
    <t>CORTE E DOBRA DE AÇO CA-60, DIÂMETRO DE 5,0 MM. AF_06/2022</t>
  </si>
  <si>
    <t>Armação para Estruturas de Concreto Armado</t>
  </si>
  <si>
    <t xml:space="preserve"> 00039017 </t>
  </si>
  <si>
    <t>ESPACADOR / DISTANCIADOR CIRCULAR COM ENTRADA LATERAL, EM PLASTICO, PARA VERGALHAO *4,2 A 12,5* MM, COBRIMENTO 20 MM</t>
  </si>
  <si>
    <t xml:space="preserve"> 00043132 </t>
  </si>
  <si>
    <t>ARAME RECOZIDO 16 BWG, D = 1,65 MM (0,016 KG/M) OU 18 BWG, D = 1,25 MM (0,01 KG/M)</t>
  </si>
  <si>
    <t xml:space="preserve"> 92803 </t>
  </si>
  <si>
    <t>CORTE E DOBRA DE AÇO CA-50, DIÂMETRO DE 10,0 MM. AF_06/2022</t>
  </si>
  <si>
    <t>FUES - FUNDAÇÕES E ESTRUTURAS</t>
  </si>
  <si>
    <t xml:space="preserve"> 92805 </t>
  </si>
  <si>
    <t>CORTE E DOBRA DE AÇO CA-50, DIÂMETRO DE 16,0 MM. AF_06/2022</t>
  </si>
  <si>
    <t xml:space="preserve"> 94968 </t>
  </si>
  <si>
    <t>CONCRETO MAGRO PARA LASTRO, TRAÇO 1:4,5:4,5 (EM MASSA SECA DE CIMENTO/ AREIA MÉDIA/ BRITA 1) - PREPARO MECÂNICO COM BETONEIRA 600 L. AF_05/2021</t>
  </si>
  <si>
    <t xml:space="preserve"> 88377 </t>
  </si>
  <si>
    <t>OPERADOR DE BETONEIRA ESTACIONÁRIA/MISTURADOR COM ENCARGOS COMPLEMENTARES</t>
  </si>
  <si>
    <t xml:space="preserve"> 88830 </t>
  </si>
  <si>
    <t>BETONEIRA CAPACIDADE NOMINAL DE 400 L, CAPACIDADE DE MISTURA 280 L, MOTOR ELÉTRICO TRIFÁSICO POTÊNCIA DE 2 CV, SEM CARREGADOR - CHP DIURNO. AF_05/2023</t>
  </si>
  <si>
    <t xml:space="preserve"> 88831 </t>
  </si>
  <si>
    <t>BETONEIRA CAPACIDADE NOMINAL DE 400 L, CAPACIDADE DE MISTURA 280 L, MOTOR ELÉTRICO TRIFÁSICO POTÊNCIA DE 2 CV, SEM CARREGADOR - CHI DIURNO. AF_05/2023</t>
  </si>
  <si>
    <t xml:space="preserve"> 00000370 </t>
  </si>
  <si>
    <t>AREIA MEDIA - POSTO JAZIDA/FORNECEDOR (RETIRADO NA JAZIDA, SEM TRANSPORTE)</t>
  </si>
  <si>
    <t xml:space="preserve"> 00001379 </t>
  </si>
  <si>
    <t>CIMENTO PORTLAND COMPOSTO CP II-32</t>
  </si>
  <si>
    <t xml:space="preserve"> 00004721 </t>
  </si>
  <si>
    <t>PEDRA BRITADA N. 1 (9,5 a 19 MM) POSTO PEDREIRA/FORNECEDOR, SEM FRETE</t>
  </si>
  <si>
    <t>Fôrmas para Estruturas de Concreto Armado</t>
  </si>
  <si>
    <t xml:space="preserve"> 92263 </t>
  </si>
  <si>
    <t>FABRICAÇÃO DE FÔRMA PARA PILARES E ESTRUTURAS SIMILARES, EM CHAPA DE MADEIRA COMPENSADA RESINADA, E = 17 MM. AF_09/2020</t>
  </si>
  <si>
    <t xml:space="preserve"> 00040271 </t>
  </si>
  <si>
    <t>LOCACAO DE APRUMADOR METALICO DE PILAR, COM ALTURA E ANGULO REGULAVEIS, EXTENSAO DE *1,50* A *2,80* M</t>
  </si>
  <si>
    <t>Equipamento</t>
  </si>
  <si>
    <t>UNXMES</t>
  </si>
  <si>
    <t xml:space="preserve"> 00040275 </t>
  </si>
  <si>
    <t>LOCACAO DE VIGA SANDUICHE METALICA VAZADA PARA TRAVAMENTO DE PILARES, ALTURA DE *8* CM, LARGURA DE *6* CM E EXTENSAO DE 2 M</t>
  </si>
  <si>
    <t xml:space="preserve"> 00040287 </t>
  </si>
  <si>
    <t>LOCACAO DE BARRA DE ANCORAGEM DE 0,80 A 1,20 M DE EXTENSAO, COM ROSCA DE 5/8", INCLUINDO PORCA E FLANGE</t>
  </si>
  <si>
    <t>MES</t>
  </si>
  <si>
    <t>Concretagem para Estruturas de Concreto Armado</t>
  </si>
  <si>
    <t xml:space="preserve"> 87292 </t>
  </si>
  <si>
    <t>ARGAMASSA TRAÇO 1:2:8 (EM VOLUME DE CIMENTO, CAL E AREIA MÉDIA ÚMIDA) PARA EMBOÇO/MASSA ÚNICA/ASSENTAMENTO DE ALVENARIA DE VEDAÇÃO, PREPARO MECÂNICO COM BETONEIRA 400 L. AF_08/2019</t>
  </si>
  <si>
    <t>Argamassas</t>
  </si>
  <si>
    <t xml:space="preserve"> 00034547 </t>
  </si>
  <si>
    <t>TELA DE ACO SOLDADA GALVANIZADA/ZINCADA PARA ALVENARIA, FIO  D = *1,20 A 1,70* MM, MALHA 15 X 15 MM, (C X L) *50 X 12* CM</t>
  </si>
  <si>
    <t xml:space="preserve"> 00037395 </t>
  </si>
  <si>
    <t>PINO DE ACO COM FURO, HASTE = 27 MM (ACAO DIRETA)</t>
  </si>
  <si>
    <t>CENTO</t>
  </si>
  <si>
    <t xml:space="preserve"> 00037593 </t>
  </si>
  <si>
    <t>BLOCO CERAMICO / TIJOLO VAZADO PARA ALVENARIA DE VEDACAO, FUROS NA VERTICAL DE 14 X 19 X 39 CM (L X A X C)</t>
  </si>
  <si>
    <t>Vergas, contravergas e fixação de alvenaria</t>
  </si>
  <si>
    <t xml:space="preserve"> 87294 </t>
  </si>
  <si>
    <t>ARGAMASSA TRAÇO 1:2:9 (EM VOLUME DE CIMENTO, CAL E AREIA MÉDIA ÚMIDA) PARA EMBOÇO/MASSA ÚNICA/ASSENTAMENTO DE ALVENARIA DE VEDAÇÃO, PREPARO MECÂNICO COM BETONEIRA 600 L. AF_08/2019</t>
  </si>
  <si>
    <t xml:space="preserve"> 92270 </t>
  </si>
  <si>
    <t>FABRICAÇÃO DE FÔRMA PARA VIGAS, COM MADEIRA SERRADA, E = 25 MM. AF_09/2020</t>
  </si>
  <si>
    <t xml:space="preserve"> 92801 </t>
  </si>
  <si>
    <t>CORTE E DOBRA DE AÇO CA-50, DIÂMETRO DE 6,3 MM. AF_06/2022</t>
  </si>
  <si>
    <t xml:space="preserve"> 94964 </t>
  </si>
  <si>
    <t>CONCRETO FCK = 20MPA, TRAÇO 1:2,7:3 (EM MASSA SECA DE CIMENTO/ AREIA MÉDIA/ BRITA 1) - PREPARO MECÂNICO COM BETONEIRA 400 L. AF_05/2021</t>
  </si>
  <si>
    <t xml:space="preserve"> 100659 </t>
  </si>
  <si>
    <t>ALIZAR DE 5X1,5CM PARA PORTA FIXADO COM PREGOS, PADRÃO MÉDIO - FORNECIMENTO E INSTALAÇÃO. AF_12/2019</t>
  </si>
  <si>
    <t xml:space="preserve"> 90806 </t>
  </si>
  <si>
    <t>BATENTE PARA PORTA DE MADEIRA, FIXAÇÃO COM ARGAMASSA, PADRÃO MÉDIO - FORNECIMENTO E INSTALAÇÃO. AF_12/2019</t>
  </si>
  <si>
    <t xml:space="preserve"> 90830 </t>
  </si>
  <si>
    <t>FECHADURA DE EMBUTIR COM CILINDRO, EXTERNA, COMPLETA, ACABAMENTO PADRÃO MÉDIO, INCLUSO EXECUÇÃO DE FURO - FORNECIMENTO E INSTALAÇÃO. AF_12/2019</t>
  </si>
  <si>
    <t xml:space="preserve"> 90823 </t>
  </si>
  <si>
    <t>PORTA DE MADEIRA PARA PINTURA, SEMI-OCA (LEVE OU MÉDIA), 90X210CM, ESPESSURA DE 3,5CM, INCLUSO DOBRADIÇAS - FORNECIMENTO E INSTALAÇÃO. AF_12/2019</t>
  </si>
  <si>
    <t xml:space="preserve"> 88261 </t>
  </si>
  <si>
    <t>CARPINTEIRO DE ESQUADRIA COM ENCARGOS COMPLEMENTARES</t>
  </si>
  <si>
    <t xml:space="preserve"> 88627 </t>
  </si>
  <si>
    <t>ARGAMASSA TRAÇO 1:0,5:4,5 (EM VOLUME DE CIMENTO, CAL E AREIA MÉDIA ÚMIDA) PARA ASSENTAMENTO DE ALVENARIA, PREPARO MANUAL. AF_08/2019</t>
  </si>
  <si>
    <t xml:space="preserve"> 00000184 </t>
  </si>
  <si>
    <t>BATENTE / PORTAL / ADUELA / MARCO EM MADEIRA MACICA COM REBAIXO, E = *3* CM, L = *14* CM, PARA PORTAS DE  GIRO DE *60 CM A 120* CM  X *210* CM, PINUS / EUCALIPTO / VIROLA OU EQUIVALENTE DA REGIAO (NAO INCLUI ALIZARES)</t>
  </si>
  <si>
    <t>JG</t>
  </si>
  <si>
    <t xml:space="preserve"> 00002433 </t>
  </si>
  <si>
    <t>DOBRADICA EM ACO/FERRO, 3" X 2 1/2", E= 1,2 A 1,8 MM, SEM ANEL,  CROMADO OU ZINCADO, TAMPA CHATA, COM PARAFUSOS</t>
  </si>
  <si>
    <t xml:space="preserve"> 00010553 </t>
  </si>
  <si>
    <t>PORTA DE MADEIRA, FOLHA MEDIA (NBR 15930) DE 600 X 2100 MM, DE 35 MM A 40 MM DE ESPESSURA, NUCLEO SEMI-SOLIDO (SARRAFEADO), CAPA LISA EM HDF, ACABAMENTO EM PRIMER PARA PINTURA</t>
  </si>
  <si>
    <t xml:space="preserve"> 00011055 </t>
  </si>
  <si>
    <t>PARAFUSO ROSCA SOBERBA ZINCADO CABECA CHATA FENDA SIMPLES 3,5 X 25 MM (1 ")</t>
  </si>
  <si>
    <t xml:space="preserve"> 00020017 </t>
  </si>
  <si>
    <t>GUARNICAO / ALIZAR / VISTA LISA EM MADEIRA MACICA, PARA PORTA  , E = *1* CM, L = *5* CM, CEDRINHO / ANGELIM COMERCIAL / TAURI/ CURUPIXA / PEROBA / CUMARU OU EQUIVALENTE DA REGIAO</t>
  </si>
  <si>
    <t xml:space="preserve"> 00020247 </t>
  </si>
  <si>
    <t>PREGO DE ACO POLIDO COM CABECA 15 X 15 (1 1/4 X 13)</t>
  </si>
  <si>
    <t xml:space="preserve"> 00039027 </t>
  </si>
  <si>
    <t>PREGO DE ACO POLIDO COM CABECA 19  X 36 (3 1/4  X  9)</t>
  </si>
  <si>
    <t xml:space="preserve"> 00004377 </t>
  </si>
  <si>
    <t>PARAFUSO DE ACO ZINCADO COM ROSCA SOBERBA, CABECA CHATA E FENDA SIMPLES, DIAMETRO 4,2 MM, COMPRIMENTO * 32 * MM</t>
  </si>
  <si>
    <t xml:space="preserve"> 00034381 </t>
  </si>
  <si>
    <t>JANELA MAXIM AR, EM ALUMINIO PERFIL 25, 60 X 80 CM (A X L), ACABAMENTO BRANCO OU BRILHANTE, BATENTE DE 4 A 5 CM, COM VIDRO 4 MM, SEM GUARNICAO/ALIZAR</t>
  </si>
  <si>
    <t xml:space="preserve"> 00039961 </t>
  </si>
  <si>
    <t>SILICONE ACETICO USO GERAL INCOLOR 280 G</t>
  </si>
  <si>
    <t xml:space="preserve"> 00036896 </t>
  </si>
  <si>
    <t>JANELA DE CORRER, EM ALUMINIO PERFIL 25, 100 X 120 CM (A X L), 2 FLS MOVEIS, SEM BANDEIRA, ACABAMENTO BRANCO OU BRILHANTE, BATENTE DE 6 A 7 CM, COM VIDRO 4 MM, SEM GUARNICAO</t>
  </si>
  <si>
    <t xml:space="preserve"> 00000599 </t>
  </si>
  <si>
    <t>JANELA FIXA, EM ALUMINIO PERFIL 20, 60  X 80 CM (A X L), BATENTE/REQUADRO DE 3 A 14 CM, COM VIDRO 4 MM, SEM GUARNICAO/ALIZAR, ACABAMENTO ALUM BRANCO OU BRILHANTE</t>
  </si>
  <si>
    <t xml:space="preserve"> 00034364 </t>
  </si>
  <si>
    <t>JANELA DE CORRER, EM ALUMINIO PERFIL 25, 120 X 150 CM (A X L), 4 FLS, BANDEIRA COM BASCULA, ACABAMENTO BRANCO OU BRILHANTE, BATENTE/REQUADRO DE 6 A 14 CM, COM VIDRO 4 MM, SEM GUARNICAO/ALIZAR</t>
  </si>
  <si>
    <t xml:space="preserve"> 00000142 </t>
  </si>
  <si>
    <t>SELANTE ELASTICO MONOCOMPONENTE A BASE DE POLIURETANO (PU) PARA JUNTAS DIVERSAS</t>
  </si>
  <si>
    <t>310ML</t>
  </si>
  <si>
    <t xml:space="preserve"> 00007568 </t>
  </si>
  <si>
    <t>BUCHA DE NYLON SEM ABA S10, COM PARAFUSO DE 6,10 X 65 MM EM ACO ZINCADO COM ROSCA SOBERBA, CABECA CHATA E FENDA PHILLIPS</t>
  </si>
  <si>
    <t xml:space="preserve"> 00036888 </t>
  </si>
  <si>
    <t>GUARNICAO / MOLDURA / ARREMATE DE ACABAMENTO PARA ESQUADRIA, EM ALUMINIO PERFIL 25, ACABAMENTO ANODIZADO BRANCO OU BRILHANTE, PARA 1 FACE</t>
  </si>
  <si>
    <t xml:space="preserve"> 00039025 </t>
  </si>
  <si>
    <t>PORTA DE ABRIR, TIPO VENEZIANA, EM ALUMINIO, ACABAMENTO ANODIZADO NATURAL, 90 MM X 210 MM (LARGURA X ALTURA), SEM GUARNICAO/ALIZAR/VISTA</t>
  </si>
  <si>
    <t>Vidros e Espelhos</t>
  </si>
  <si>
    <t xml:space="preserve"> 88325 </t>
  </si>
  <si>
    <t>VIDRACEIRO COM ENCARGOS COMPLEMENTARES</t>
  </si>
  <si>
    <t xml:space="preserve"> 00003104 </t>
  </si>
  <si>
    <t>CONJ. DE FERRAGENS PARA PORTA DE VIDRO TEMPERADO, EM ZAMAC CROMADO, CONTEMPLANDO DOBRADICA INF., DOBRADICA SUP., PIVO PARA DOBRADICA INF., PIVO PARA DOBRADICA SUP., FECHADURA CENTRAL EM ZAMC. CROMADO, CONTRA FECHADURA DE PRESSAO</t>
  </si>
  <si>
    <t xml:space="preserve"> 00005031 </t>
  </si>
  <si>
    <t>VIDRO TEMPERADO INCOLOR PARA PORTA DE ABRIR, E = 10 MM (SEM FERRAGENS E SEM COLOCACAO)</t>
  </si>
  <si>
    <t xml:space="preserve"> 00011499 </t>
  </si>
  <si>
    <t>MOLA HIDRAULICA DE PISO, PARA PORTAS DE ATE 1100 MM E PESO DE ATE 120 KG, COM CORPO EM ACO INOX</t>
  </si>
  <si>
    <t xml:space="preserve"> 00020259 </t>
  </si>
  <si>
    <t>PERFIL DE BORRACHA EPDM MACICO *12 X 15* MM PARA ESQUADRIAS</t>
  </si>
  <si>
    <t xml:space="preserve"> 00034384 </t>
  </si>
  <si>
    <t>VIDRO PLANO ARAMADO E = 6 MM - SEM COLOCACAO</t>
  </si>
  <si>
    <t xml:space="preserve"> 00039432 </t>
  </si>
  <si>
    <t>FITA DE PAPEL REFORCADA COM LAMINA DE METAL PARA REFORCO DE CANTOS DE CHAPA DE GESSO PARA DRYWALL</t>
  </si>
  <si>
    <t xml:space="preserve"> 88278 </t>
  </si>
  <si>
    <t>MONTADOR DE ESTRUTURA METÁLICA COM ENCARGOS COMPLEMENTARES</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</si>
  <si>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</si>
  <si>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</si>
  <si>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</si>
  <si>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</si>
  <si>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00040549 </t>
  </si>
  <si>
    <t>PARAFUSO, COMUM, ASTM A307, SEXTAVADO, DIAMETRO 1/2" (12,7 MM), COMPRIMENTO 1" (25,4 MM)</t>
  </si>
  <si>
    <t xml:space="preserve"> 00043083 </t>
  </si>
  <si>
    <t>PERFIL "U" ENRIJECIDO, EM CHAPA DOBRADA DE ACO LAMINADO, E = 3,75 MM, H = 200 MM, L = 75 MM (9,94 KG/M)</t>
  </si>
  <si>
    <t xml:space="preserve"> 92255 </t>
  </si>
  <si>
    <t>INSTALAÇÃO DE TESOURA (INTEIRA OU MEIA), EM AÇO, PARA VÃOS MAIORES OU IGUAIS A 3,0 M E MENORES QUE 6,0 M, INCLUSO IÇAMENTO. AF_07/2019</t>
  </si>
  <si>
    <t xml:space="preserve"> 00004777 </t>
  </si>
  <si>
    <t>CANTONEIRA ACO ABAS IGUAIS (QUALQUER BITOLA), ESPESSURA ENTRE 1/8" E 1/4"</t>
  </si>
  <si>
    <t xml:space="preserve"> 00010997 </t>
  </si>
  <si>
    <t>ELETRODO REVESTIDO AWS - E7018, DIAMETRO IGUAL A 4,00 MM</t>
  </si>
  <si>
    <t xml:space="preserve"> 00040598 </t>
  </si>
  <si>
    <t>PERFIL "U" SIMPLES, EM CHAPA DOBRADA DE ACO LAMINADO, E = 3 MM, H = 125 MM, L = 50 MM (5,07 KG/M)</t>
  </si>
  <si>
    <t xml:space="preserve"> 92256 </t>
  </si>
  <si>
    <t>INSTALAÇÃO DE TESOURA (INTEIRA OU MEIA), EM AÇO, PARA VÃOS MAIORES OU IGUAIS A 6,0 M E MENORES QUE 8,0 M, INCLUSO IÇAMENTO. AF_07/2019</t>
  </si>
  <si>
    <t xml:space="preserve"> 88323 </t>
  </si>
  <si>
    <t>TELHADISTA COM ENCARGOS COMPLEMENTARES</t>
  </si>
  <si>
    <t xml:space="preserve"> 00011029 </t>
  </si>
  <si>
    <t>HASTE RETA PARA GANCHO DE FERRO GALVANIZADO, COM ROSCA 1/4 " X 30 CM PARA FIXACAO DE TELHA METALICA, INCLUI PORCA E ARRUELAS DE VEDACAO</t>
  </si>
  <si>
    <t xml:space="preserve"> 00005104 </t>
  </si>
  <si>
    <t>REBITE DE REPUXO EM ALUMINIO VAZADO, DIAMETRO 3,2 X 8 MM DE COMPRIMENTO (1KG = 1025 UNIDADES)</t>
  </si>
  <si>
    <t xml:space="preserve"> 00013388 </t>
  </si>
  <si>
    <t>SOLDA EM BARRA DE ESTANHO-CHUMBO 50/50</t>
  </si>
  <si>
    <t xml:space="preserve"> 00040784 </t>
  </si>
  <si>
    <t>CALHA QUADRADA DE CHAPA DE ACO GALVANIZADA NUM 24, CORTE 100 CM</t>
  </si>
  <si>
    <t xml:space="preserve"> 00040873 </t>
  </si>
  <si>
    <t>RUFO INTERNO/EXTERNO DE CHAPA DE ACO GALVANIZADA NUM 24, CORTE 25 CM</t>
  </si>
  <si>
    <t>Peitoris e Chapins</t>
  </si>
  <si>
    <t xml:space="preserve"> 00001113 </t>
  </si>
  <si>
    <t>RUFO EXTERNO/INTERNO DE CHAPA DE ACO GALVANIZADA NUM 26, CORTE 33 CM</t>
  </si>
  <si>
    <t xml:space="preserve"> 00011950 </t>
  </si>
  <si>
    <t>BUCHA DE NYLON SEM ABA S6, COM PARAFUSO DE 4,20 X 40 MM EM ACO ZINCADO COM ROSCA SOBERBA, CABECA CHATA E FENDA PHILLIPS</t>
  </si>
  <si>
    <t>Impermeabilização, Proteção Mecânica e Tratamento de Junta</t>
  </si>
  <si>
    <t xml:space="preserve"> 88243 </t>
  </si>
  <si>
    <t>AJUDANTE ESPECIALIZADO COM ENCARGOS COMPLEMENTARES</t>
  </si>
  <si>
    <t xml:space="preserve"> 88270 </t>
  </si>
  <si>
    <t>IMPERMEABILIZADOR COM ENCARGOS COMPLEMENTARES</t>
  </si>
  <si>
    <t xml:space="preserve"> 00000511 </t>
  </si>
  <si>
    <t>PRIMER PARA MANTA ASFALTICA A BASE DE ASFALTO MODIFICADO DILUIDO EM SOLVENTE, APLICACAO A FRIO</t>
  </si>
  <si>
    <t xml:space="preserve"> 00004015 </t>
  </si>
  <si>
    <t>MANTA ASFALTICA ELASTOMERICA EM POLIESTER 4 MM, TIPO III, CLASSE B, ACABAMENTO PP (NBR 9952)</t>
  </si>
  <si>
    <t xml:space="preserve"> 00004226 </t>
  </si>
  <si>
    <t>GAS DE COZINHA - GLP</t>
  </si>
  <si>
    <t xml:space="preserve"> 00043147 </t>
  </si>
  <si>
    <t>MEMBRANA IMPERMEABILIZANTE ACRILICA MONOCOMPONENTE</t>
  </si>
  <si>
    <t xml:space="preserve"> 87401 </t>
  </si>
  <si>
    <t>ARGAMASSA INDUSTRIALIZADA PARA CHAPISCO ROLADO, PREPARO MANUAL. AF_08/2019</t>
  </si>
  <si>
    <t>Forros</t>
  </si>
  <si>
    <t xml:space="preserve"> 88269 </t>
  </si>
  <si>
    <t>GESSEIRO COM ENCARGOS COMPLEMENTARES</t>
  </si>
  <si>
    <t xml:space="preserve"> 00000345 </t>
  </si>
  <si>
    <t>ARAME GALVANIZADO 18 BWG, D = 1,24MM (0,009 KG/M)</t>
  </si>
  <si>
    <t xml:space="preserve"> 00003315 </t>
  </si>
  <si>
    <t>GESSO EM PO PARA REVESTIMENTOS/MOLDURAS/SANCAS E USO GERAL</t>
  </si>
  <si>
    <t xml:space="preserve"> 00004812 </t>
  </si>
  <si>
    <t>PLACA DE GESSO PARA FORRO, *60 X 60* CM, ESPESSURA DE 12 MM (SEM COLOCACAO)</t>
  </si>
  <si>
    <t xml:space="preserve"> 00020250 </t>
  </si>
  <si>
    <t>SISAL EM FIBRA / ESTOPA SISAL PARA GESSO</t>
  </si>
  <si>
    <t xml:space="preserve"> 00040547 </t>
  </si>
  <si>
    <t>PARAFUSO ZINCADO, AUTOBROCANTE, FLANGEADO, 4,2 MM X 19 MM</t>
  </si>
  <si>
    <t xml:space="preserve"> 87377 </t>
  </si>
  <si>
    <t>ARGAMASSA TRAÇO 1:3 (EM VOLUME DE CIMENTO E AREIA GROSSA ÚMIDA) PARA CHAPISCO CONVENCIONAL, PREPARO MANUAL. AF_08/2019</t>
  </si>
  <si>
    <t xml:space="preserve"> 87527 </t>
  </si>
  <si>
    <t>EMBOÇO, EM ARGAMASSA TRAÇO 1:2:8, PREPARO MECÂNICO, APLICADO MANUALMENTE EM PAREDES INTERNAS DE AMBIENTES COM ÁREA MENOR QUE 5M², E =17,5MM, COM TALISCAS. AF_03/2024</t>
  </si>
  <si>
    <t xml:space="preserve"> 87529 </t>
  </si>
  <si>
    <t>MASSA ÚNICA, EM ARGAMASSA TRAÇO 1:2:8, PREPARO MECÂNICO, APLICADA MANUALMENTE EM PAREDES INTERNAS DE AMBIENTES COM ÁREA ENTRE 5M² E 10M², E = 17,5MM, COM TALISCAS. AF_03/2024</t>
  </si>
  <si>
    <t xml:space="preserve"> 87531 </t>
  </si>
  <si>
    <t>EMBOÇO, EM ARGAMASSA TRAÇO 1:2:8, PREPARO MECÂNICO, APLICADO MANUALMENTE EM PAREDES INTERNAS DE AMBIENTES COM ÁREA ENTRE 5M² E 10M², E = 17,5MM, COM TALISCAS. AF_03/2024</t>
  </si>
  <si>
    <t>Revestimentos Cerâmicos Internos</t>
  </si>
  <si>
    <t xml:space="preserve"> 88256 </t>
  </si>
  <si>
    <t>AZULEJISTA OU LADRILHISTA COM ENCARGOS COMPLEMENTARES</t>
  </si>
  <si>
    <t xml:space="preserve"> 00000536 </t>
  </si>
  <si>
    <t>REVESTIMENTO EM CERAMICA ESMALTADA EXTRA, PEI MENOR OU IGUAL A 3, FORMATO MENOR OU IGUAL A 2025 CM2</t>
  </si>
  <si>
    <t xml:space="preserve"> 00001381 </t>
  </si>
  <si>
    <t>ARGAMASSA COLANTE AC I PARA CERAMICAS</t>
  </si>
  <si>
    <t xml:space="preserve"> 00034357 </t>
  </si>
  <si>
    <t>REJUNTE CIMENTICIO, QUALQUER COR</t>
  </si>
  <si>
    <t>Passeios de Concreto</t>
  </si>
  <si>
    <t xml:space="preserve"> 00007156 </t>
  </si>
  <si>
    <t>TELA DE ACO SOLDADA NERVURADA, CA-60, Q-196, (3,11 KG/M2), DIAMETRO DO FIO = 5,0 MM, LARGURA = 2,45 M, ESPACAMENTO DA MALHA = 10 X 10 CM</t>
  </si>
  <si>
    <t xml:space="preserve"> 00034492 </t>
  </si>
  <si>
    <t>CONCRETO USINADO BOMBEAVEL, CLASSE DE RESISTENCIA C20, COM BRITA 0 E 1, SLUMP = 100 +/- 20 MM, EXCLUI SERVICO DE BOMBEAMENTO (NBR 8953)</t>
  </si>
  <si>
    <t xml:space="preserve"> 00037595 </t>
  </si>
  <si>
    <t>ARGAMASSA COLANTE TIPO AC III</t>
  </si>
  <si>
    <t xml:space="preserve"> 00045190 </t>
  </si>
  <si>
    <t>PISO EM PORCELANATO, RETIFICADO, LISO, MONOCOLOR, ACETINADO OU POLIDO, FORMATO MAIOR QUE 2500 ATE 6400 CM2</t>
  </si>
  <si>
    <t xml:space="preserve"> 00021108 </t>
  </si>
  <si>
    <t>PISO EM PORCELANATO RETIFICADO EXTRA, LISO, MONOCOLOR, ACETINADO OU POLIDO, FORMATO MENOR OU IGUAL A 2025 CM2</t>
  </si>
  <si>
    <t>Pavimento Intertravado</t>
  </si>
  <si>
    <t xml:space="preserve"> 88260 </t>
  </si>
  <si>
    <t>CALCETEIRO COM ENCARGOS COMPLEMENTARES</t>
  </si>
  <si>
    <t xml:space="preserve"> 91277 </t>
  </si>
  <si>
    <t>PLACA VIBRATÓRIA REVERSÍVEL COM MOTOR 4 TEMPOS A GASOLINA, FORÇA CENTRÍFUGA DE 25 KN (2500 KGF), POTÊNCIA 5,5 CV - CHP DIURNO. AF_08/2015</t>
  </si>
  <si>
    <t xml:space="preserve"> 91278 </t>
  </si>
  <si>
    <t>PLACA VIBRATÓRIA REVERSÍVEL COM MOTOR 4 TEMPOS A GASOLINA, FORÇA CENTRÍFUGA DE 25 KN (2500 KGF), POTÊNCIA 5,5 CV - CHI DIURNO. AF_08/2015</t>
  </si>
  <si>
    <t xml:space="preserve"> 91283 </t>
  </si>
  <si>
    <t>CORTADORA DE PISO COM MOTOR 4 TEMPOS A GASOLINA, POTÊNCIA DE 13 HP, COM DISCO DE CORTE DIAMANTADO SEGMENTADO PARA CONCRETO, DIÂMETRO DE 350 MM, FURO DE 1" (14 X 1") - CHP DIURNO. AF_08/2015</t>
  </si>
  <si>
    <t xml:space="preserve"> 91285 </t>
  </si>
  <si>
    <t>CORTADORA DE PISO COM MOTOR 4 TEMPOS A GASOLINA, POTÊNCIA DE 13 HP, COM DISCO DE CORTE DIAMANTADO SEGMENTADO PARA CONCRETO, DIÂMETRO DE 350 MM, FURO DE 1" (14 X 1") - CHI DIURNO. AF_08/2015</t>
  </si>
  <si>
    <t xml:space="preserve"> 00004741 </t>
  </si>
  <si>
    <t>PO DE PEDRA (POSTO PEDREIRA/FORNECEDOR, SEM FRETE)</t>
  </si>
  <si>
    <t xml:space="preserve"> 00036155 </t>
  </si>
  <si>
    <t>BLOQUETE/PISO INTERTRAVADO DE CONCRETO - MODELO ONDA/16 FACES/RETANGULAR/TIJOLINHO/PAVER/HOLANDES/PARALELEPIPEDO, *20 X 10* CM, E = 6 CM, RESISTENCIA DE 35 MPA, COR NATURAL</t>
  </si>
  <si>
    <t xml:space="preserve"> 00001292 </t>
  </si>
  <si>
    <t>PISO EM CERAMICA ESMALTADA EXTRA, COR LISA, PEI MAIOR OU IGUAL A 4, FORMATO MAIOR QUE 2025 CM2</t>
  </si>
  <si>
    <t xml:space="preserve"> 88274 </t>
  </si>
  <si>
    <t>MARMORISTA/GRANITEIRO COM ENCARGOS COMPLEMENTARES</t>
  </si>
  <si>
    <t xml:space="preserve"> 00004828 </t>
  </si>
  <si>
    <t>SOLEIRA/ PEITORIL EM MARMORE, POLIDO, BRANCO COMUM, L= *15* CM, E=  *2* CM,  CORTE RETO</t>
  </si>
  <si>
    <t xml:space="preserve"> 87283 </t>
  </si>
  <si>
    <t>ARGAMASSA TRAÇO 1:6 (EM VOLUME DE CIMENTO E AREIA MÉDIA ÚMIDA) COM ADIÇÃO DE PLASTIFICANTE PARA EMBOÇO/MASSA ÚNICA/ASSENTAMENTO DE ALVENARIA DE VEDAÇÃO, PREPARO MECÂNICO COM BETONEIRA 400 L. AF_08/2019</t>
  </si>
  <si>
    <t xml:space="preserve"> 00034747 </t>
  </si>
  <si>
    <t>PEITORIL EM MARMORE, POLIDO, BRANCO COMUM, L= *15* CM, E=  *2,0* CM, COM PINGADEIRA</t>
  </si>
  <si>
    <t xml:space="preserve"> 88248 </t>
  </si>
  <si>
    <t>AUXILIAR DE ENCANADOR OU BOMBEIRO HIDRÁULICO COM ENCARGOS COMPLEMENTARES</t>
  </si>
  <si>
    <t xml:space="preserve"> 88267 </t>
  </si>
  <si>
    <t>ENCANADOR OU BOMBEIRO HIDRÁULICO COM ENCARGOS COMPLEMENTARES</t>
  </si>
  <si>
    <t xml:space="preserve"> 00009836 </t>
  </si>
  <si>
    <t>TUBO PVC  SERIE NORMAL, DN 100 MM, PARA ESGOTO  PREDIAL (NBR 5688)</t>
  </si>
  <si>
    <t xml:space="preserve"> 00038383 </t>
  </si>
  <si>
    <t>LIXA D'AGUA EM FOLHA, GRAO 100</t>
  </si>
  <si>
    <t xml:space="preserve"> 00020065 </t>
  </si>
  <si>
    <t>TUBO PVC  SERIE NORMAL, DN 150 MM, PARA ESGOTO  PREDIAL (NBR 5688)</t>
  </si>
  <si>
    <t xml:space="preserve"> 101616 </t>
  </si>
  <si>
    <t>PREPARO DE FUNDO DE VALA COM LARGURA MENOR QUE 1,5 M (ACERTO DO SOLO NATURAL). AF_08/2020</t>
  </si>
  <si>
    <t>Escoramento e Preparo de Fundo de Valas</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</si>
  <si>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</si>
  <si>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</si>
  <si>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</si>
  <si>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</si>
  <si>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</si>
  <si>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</si>
  <si>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</si>
  <si>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</si>
  <si>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</si>
  <si>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</si>
  <si>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</si>
  <si>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AF_03/2024</t>
  </si>
  <si>
    <t>Estruturas Pré-Fabricadas e Pré-Moldadas</t>
  </si>
  <si>
    <t xml:space="preserve"> 00000650 </t>
  </si>
  <si>
    <t>BLOCO DE VEDACAO DE CONCRETO, 9 X 19 X 39 CM (CLASSE C - NBR 6136)</t>
  </si>
  <si>
    <t xml:space="preserve"> 97734 </t>
  </si>
  <si>
    <t>PEÇA RETANGULAR PRÉ-MOLDADA, VOLUME DE CONCRETO DE 10 A 30 LITROS, TAXA DE AÇO APROXIMADA DE 30KG/M³. AF_03/2024</t>
  </si>
  <si>
    <t xml:space="preserve"> 00009867 </t>
  </si>
  <si>
    <t>TUBO PVC, SOLDAVEL, DE 20 MM, AGUA FRIA (NBR-5648)</t>
  </si>
  <si>
    <t xml:space="preserve"> 00009868 </t>
  </si>
  <si>
    <t>TUBO PVC, SOLDAVEL, DE 25 MM, AGUA FRIA (NBR-5648)</t>
  </si>
  <si>
    <t xml:space="preserve"> 00009869 </t>
  </si>
  <si>
    <t>TUBO PVC, SOLDAVEL, DE 32 MM, AGUA FRIA (NBR-5648)</t>
  </si>
  <si>
    <t xml:space="preserve"> 00009875 </t>
  </si>
  <si>
    <t>TUBO PVC, SOLDAVEL, DE 50 MM, AGUA FRIA (NBR-5648)</t>
  </si>
  <si>
    <t xml:space="preserve"> 00009835 </t>
  </si>
  <si>
    <t>TUBO PVC  SERIE NORMAL, DN 40 MM, PARA ESGOTO  PREDIAL (NBR 5688)</t>
  </si>
  <si>
    <t xml:space="preserve"> 00009838 </t>
  </si>
  <si>
    <t>TUBO PVC SERIE NORMAL, DN 50 MM, PARA ESGOTO PREDIAL (NBR 5688)</t>
  </si>
  <si>
    <t xml:space="preserve"> 00009837 </t>
  </si>
  <si>
    <t>TUBO PVC SERIE NORMAL, DN 75 MM, PARA ESGOTO PREDIAL (NBR 5688)</t>
  </si>
  <si>
    <t xml:space="preserve"> 00000122 </t>
  </si>
  <si>
    <t>ADESIVO PLASTICO PARA PVC, FRASCO COM *850* GR</t>
  </si>
  <si>
    <t xml:space="preserve"> 00005103 </t>
  </si>
  <si>
    <t>CAIXA SIFONADA PVC, 100 X 100 X 50 MM, COM GRELHA REDONDA, BRANCA</t>
  </si>
  <si>
    <t xml:space="preserve"> 00020083 </t>
  </si>
  <si>
    <t>SOLUCAO PREPARADORA / LIMPADORA PARA PVC, FRASCO COM 1000 CM3</t>
  </si>
  <si>
    <t xml:space="preserve"> 00011741 </t>
  </si>
  <si>
    <t>RALO SIFONADO CILINDRICO, PVC, 100 X 40 MM,  COM GRELHA REDONDA BRANCA</t>
  </si>
  <si>
    <t xml:space="preserve"> 00039319 </t>
  </si>
  <si>
    <t>TERMINAL DE VENTILACAO, 50 MM, SERIE NORMAL, ESGOTO PREDIAL</t>
  </si>
  <si>
    <t xml:space="preserve"> 00039320 </t>
  </si>
  <si>
    <t>TERMINAL DE VENTILACAO, 75 MM, SERIE NORMAL, ESGOTO PREDIAL</t>
  </si>
  <si>
    <t>Sistemas de Medição</t>
  </si>
  <si>
    <t xml:space="preserve"> 00003148 </t>
  </si>
  <si>
    <t>FITA VEDA ROSCA EM ROLOS DE 18 MM X 50 M (L X C)</t>
  </si>
  <si>
    <t xml:space="preserve"> 00012773 </t>
  </si>
  <si>
    <t>HIDROMETRO UNIJATO / MEDIDOR DE AGUA, DN 1/2", VAZAO MAXIMA DE 3 M3/H, PARA AGUA POTAVEL FRIA, RELOJOARIA PLANA, CLASSE B, HORIZONTAL (SEM CONEXOES)</t>
  </si>
  <si>
    <t xml:space="preserve"> 00011830 </t>
  </si>
  <si>
    <t>TORNEIRA DE BOIA CONVENCIONAL PARA CAIXA D'AGUA, AGUA FRIA, 3/4", COM HASTE E TORNEIRA METALICOS E BALAO PLASTICO</t>
  </si>
  <si>
    <t xml:space="preserve"> 00000096 </t>
  </si>
  <si>
    <t>ADAPTADOR PVC SOLDAVEL, COM FLANGE E ANEL DE VEDACAO, 25 MM X 3/4", PARA CAIXA D'AGUA</t>
  </si>
  <si>
    <t xml:space="preserve"> 00000099 </t>
  </si>
  <si>
    <t>ADAPTADOR PVC SOLDAVEL, COM FLANGE E ANEL DE VEDACAO, 50 MM X 1 1/2", PARA CAIXA D'AGUA</t>
  </si>
  <si>
    <t xml:space="preserve"> 00000088 </t>
  </si>
  <si>
    <t>ADAPTADOR PVC, SOLDAVEL, LONGO, COM FLANGE LIVRE,  32 MM X 1", PARA CAIXA D'AGUA</t>
  </si>
  <si>
    <t xml:space="preserve"> 00020080 </t>
  </si>
  <si>
    <t>ADESIVO PLASTICO PARA PVC, FRASCO COM 175 GR</t>
  </si>
  <si>
    <t xml:space="preserve"> 030010 </t>
  </si>
  <si>
    <t>Escavação manual ate 1.50m de profundidade</t>
  </si>
  <si>
    <t xml:space="preserve"> 030254 </t>
  </si>
  <si>
    <t>Reaterro compactado</t>
  </si>
  <si>
    <t xml:space="preserve"> 020174 </t>
  </si>
  <si>
    <t>Retirada de entulho - manualmente (incluindo caixa coletora)</t>
  </si>
  <si>
    <t xml:space="preserve"> 050729 </t>
  </si>
  <si>
    <t>Concreto armado fck=20MPA c/ forma mad. branca (incl. lançamento e
adensamento)</t>
  </si>
  <si>
    <t xml:space="preserve"> 130507 </t>
  </si>
  <si>
    <t>Camada impermeabilizadora e=10cm c/ seixo</t>
  </si>
  <si>
    <t xml:space="preserve"> 180508 </t>
  </si>
  <si>
    <t>Tubo em PVC - 150mm (LS)</t>
  </si>
  <si>
    <t xml:space="preserve"> 180102 </t>
  </si>
  <si>
    <t>Tubo em PVC - 100mm (LS)</t>
  </si>
  <si>
    <t xml:space="preserve"> D00214 </t>
  </si>
  <si>
    <t>Braçadeira em ch. ferro 1/8"x1" (p/ condutores)</t>
  </si>
  <si>
    <t xml:space="preserve"> 280004 </t>
  </si>
  <si>
    <t>AJUDANTE DE PEDREIRO COM ENCARGOS COMPLEMENTARES</t>
  </si>
  <si>
    <t>h</t>
  </si>
  <si>
    <t xml:space="preserve"> 280023 </t>
  </si>
  <si>
    <t xml:space="preserve"> J00007 </t>
  </si>
  <si>
    <t>Seixo lavado</t>
  </si>
  <si>
    <t xml:space="preserve"> H00072 </t>
  </si>
  <si>
    <t>Tampa de fo fo  d =  0,50m</t>
  </si>
  <si>
    <t xml:space="preserve"> 060046 </t>
  </si>
  <si>
    <t>Alvenaria tijolo de barro a cutelo</t>
  </si>
  <si>
    <t xml:space="preserve"> 040025 </t>
  </si>
  <si>
    <t>Fundação corrida com seixo</t>
  </si>
  <si>
    <t xml:space="preserve"> 040285 </t>
  </si>
  <si>
    <t>Baldrame em concreto simples com seixo inclusive forma madeira branca</t>
  </si>
  <si>
    <t xml:space="preserve"> 87367 </t>
  </si>
  <si>
    <t>ARGAMASSA TRAÇO 1:1:6 (EM VOLUME DE CIMENTO, CAL E AREIA MÉDIA ÚMIDA) PARA EMBOÇO/MASSA ÚNICA/ASSENTAMENTO DE ALVENARIA DE VEDAÇÃO, PREPARO MANUAL. AF_08/2019</t>
  </si>
  <si>
    <t xml:space="preserve"> 88247 </t>
  </si>
  <si>
    <t>AUXILIAR DE ELETRICISTA COM ENCARGOS COMPLEMENTARES</t>
  </si>
  <si>
    <t xml:space="preserve"> 88264 </t>
  </si>
  <si>
    <t>ELETRICISTA COM ENCARGOS COMPLEMENTARES</t>
  </si>
  <si>
    <t xml:space="preserve"> 00012043 </t>
  </si>
  <si>
    <t>QUADRO DE DISTRIBUICAO COM BARRAMENTO TRIFASICO, DE EMBUTIR, EM CHAPA DE ACO GALVANIZADO, PARA 30 DISJUNTORES DIN, 225 A</t>
  </si>
  <si>
    <t xml:space="preserve"> 00012042 </t>
  </si>
  <si>
    <t>QUADRO DE DISTRIBUICAO COM BARRAMENTO TRIFASICO, DE EMBUTIR, EM CHAPA DE ACO GALVANIZADO, PARA 40 DISJUNTORES DIN, 100 A</t>
  </si>
  <si>
    <t xml:space="preserve"> 88629 </t>
  </si>
  <si>
    <t>ARGAMASSA TRAÇO 1:3 (EM VOLUME DE CIMENTO E AREIA MÉDIA ÚMIDA), PREPARO MANUAL. AF_08/2019</t>
  </si>
  <si>
    <t xml:space="preserve"> 00001872 </t>
  </si>
  <si>
    <t>CAIXA DE PASSAGEM, EM PVC, DE 4" X 2", PARA ELETRODUTO FLEXIVEL CORRUGADO</t>
  </si>
  <si>
    <t xml:space="preserve"> 00001873 </t>
  </si>
  <si>
    <t>CAIXA DE PASSAGEM, EM PVC, DE 4" X 4", PARA ELETRODUTO FLEXIVEL CORRUGADO</t>
  </si>
  <si>
    <t xml:space="preserve"> 00002556 </t>
  </si>
  <si>
    <t>CAIXA DE LUZ "4 X 2" EM ACO ESMALTADA</t>
  </si>
  <si>
    <t xml:space="preserve"> 00039345 </t>
  </si>
  <si>
    <t>CONDULETE EM PVC, TIPO "X", SEM TAMPA, DE 1"</t>
  </si>
  <si>
    <t xml:space="preserve"> 100475 </t>
  </si>
  <si>
    <t>ARGAMASSA TRAÇO 1:3 (EM VOLUME DE CIMENTO E AREIA MÉDIA ÚMIDA) COM ADIÇÃO DE IMPERMEABILIZANTE, PREPARO MECÂNICO COM BETONEIRA 400 L. AF_08/2019</t>
  </si>
  <si>
    <t xml:space="preserve"> 101619 </t>
  </si>
  <si>
    <t>PREPARO DE FUNDO DE VALA COM LARGURA MENOR QUE 1,5 M, COM CAMADA DE BRITA, LANÇAMENTO MANUAL. AF_08/2020</t>
  </si>
  <si>
    <t xml:space="preserve"> 00002673 </t>
  </si>
  <si>
    <t>ELETRODUTO DE PVC RIGIDO ROSCAVEL DE 1/2 ", SEM LUVA</t>
  </si>
  <si>
    <t xml:space="preserve"> 00002674 </t>
  </si>
  <si>
    <t>ELETRODUTO DE PVC RIGIDO ROSCAVEL DE 3/4 ", SEM LUVA</t>
  </si>
  <si>
    <t xml:space="preserve"> 00011267 </t>
  </si>
  <si>
    <t>ARRUELA LISA, REDONDA, DE LATAO POLIDO, DIAMETRO NOMINAL 5/8", DIAMETRO EXTERNO = 34 MM, DIAMETRO DO FURO = 17 MM, ESPESSURA = *2,5* MM</t>
  </si>
  <si>
    <t xml:space="preserve"> 00011976 </t>
  </si>
  <si>
    <t>CHUMBADOR DE ACO ZINCADO, DIAMETRO 1/4" COM PARAFUSO 1/4" X 40 MM</t>
  </si>
  <si>
    <t xml:space="preserve"> 00039028 </t>
  </si>
  <si>
    <t>PERFILADO PERFURADO SIMPLES 38 X 38 MM, CHAPA 22</t>
  </si>
  <si>
    <t xml:space="preserve"> 00039996 </t>
  </si>
  <si>
    <t>VERGALHAO ZINCADO ROSCA TOTAL, 1/4 " (6,3 MM)</t>
  </si>
  <si>
    <t xml:space="preserve"> 00039997 </t>
  </si>
  <si>
    <t>PORCA ZINCADA, SEXTAVADA, DIAMETRO 1/4"</t>
  </si>
  <si>
    <t xml:space="preserve"> 00039247 </t>
  </si>
  <si>
    <t>ELETRODUTO/DUTO PEAD FLEXIVEL PAREDE SIMPLES, CORRUGACAO HELICOIDAL, COR PRETA, SEM ROSCA, DE 1 1/4", CRC 680 N, PARA CABEAMENTO SUBTERRANEO (NBR 15715)</t>
  </si>
  <si>
    <t>Redes Enterradas de Distribuição Elétrica</t>
  </si>
  <si>
    <t xml:space="preserve"> 00002446 </t>
  </si>
  <si>
    <t>ELETRODUTO/DUTO PEAD FLEXIVEL PAREDE SIMPLES, CORRUGACAO HELICOIDAL, COR PRETA, SEM ROSCA, DE 2", CRC 680 N, PARA CABEAMENTO SUBTERRANEO (NBR 15715)</t>
  </si>
  <si>
    <t xml:space="preserve"> 00002442 </t>
  </si>
  <si>
    <t>ELETRODUTO/DUTO PEAD FLEXIVEL PAREDE SIMPLES, CORRUGACAO HELICOIDAL, COR PRETA, SEM ROSCA, DE 3", CRC 680 N, PARA CABEAMENTO SUBTERRANEO (NBR 15715)</t>
  </si>
  <si>
    <t xml:space="preserve"> 00039029 </t>
  </si>
  <si>
    <t>PERFILADO PERFURADO DUPLO 38 X 76 MM, CHAPA 22</t>
  </si>
  <si>
    <t xml:space="preserve"> 00001570 </t>
  </si>
  <si>
    <t>TERMINAL A COMPRESSAO EM COBRE ESTANHADO PARA CABO 2,5 MM2, 1 FURO E 1 COMPRESSAO, PARA PARAFUSO DE FIXACAO M5</t>
  </si>
  <si>
    <t xml:space="preserve"> 00034653 </t>
  </si>
  <si>
    <t>DISJUNTOR TERMOMAGNETICO PARA TRILHO DIN (IEC), MONOPOLAR, 6 - 32 A</t>
  </si>
  <si>
    <t xml:space="preserve"> 00001571 </t>
  </si>
  <si>
    <t>TERMINAL A COMPRESSAO EM COBRE ESTANHADO PARA CABO 4 MM2, 1 FURO E 1 COMPRESSAO, PARA PARAFUSO DE FIXACAO M5</t>
  </si>
  <si>
    <t xml:space="preserve"> 00001575 </t>
  </si>
  <si>
    <t>TERMINAL A COMPRESSAO EM COBRE ESTANHADO PARA CABO 16 MM2, 1 FURO E 1 COMPRESSAO, PARA PARAFUSO DE FIXACAO M6</t>
  </si>
  <si>
    <t xml:space="preserve"> 00034686 </t>
  </si>
  <si>
    <t>DISJUNTOR TERMOMAGNETICO PARA TRILHO DIN (IEC), MONOPOLAR, 40 - 50 A, ICC - 5KA / 250 VCA</t>
  </si>
  <si>
    <t xml:space="preserve"> 00034616 </t>
  </si>
  <si>
    <t>DISJUNTOR TERMOMAGNETICO PARA TRILHO DIN (IEC), BIPOLAR, 6 - 32 A</t>
  </si>
  <si>
    <t xml:space="preserve"> 00001573 </t>
  </si>
  <si>
    <t>TERMINAL A COMPRESSAO EM COBRE ESTANHADO PARA CABO 6 MM2, 1 FURO E 1 COMPRESSAO, PARA PARAFUSO DE FIXACAO M6</t>
  </si>
  <si>
    <t xml:space="preserve"> 00034709 </t>
  </si>
  <si>
    <t>DISJUNTOR TERMOMAGNETICO PARA TRILHO DIN (IEC), TRIPOLAR, 10 - 50 A</t>
  </si>
  <si>
    <t xml:space="preserve"> 00001578 </t>
  </si>
  <si>
    <t>TERMINAL A COMPRESSAO EM COBRE ESTANHADO PARA CABO 50 MM2, 1 FURO E 1 COMPRESSAO, PARA PARAFUSO DE FIXACAO M8</t>
  </si>
  <si>
    <t xml:space="preserve"> 00002391 </t>
  </si>
  <si>
    <t>DISJUNTOR TERMOMAGNETICO TRIPOLAR 125 A / 425 V / ICC - 25 KA</t>
  </si>
  <si>
    <t xml:space="preserve"> 00001014 </t>
  </si>
  <si>
    <t>CABO DE COBRE, FLEXIVEL, CLASSE 4 OU 5, ISOLACAO EM PVC/A, ANTICHAMA BWF-B, 1 CONDUTOR, 450/750 V, SECAO NOMINAL 2,5 MM2</t>
  </si>
  <si>
    <t xml:space="preserve"> 00021127 </t>
  </si>
  <si>
    <t>FITA ISOLANTE ADESIVA ANTICHAMA, USO ATE 750 V, EM ROLO DE 19 MM X 5 M</t>
  </si>
  <si>
    <t xml:space="preserve"> 00000981 </t>
  </si>
  <si>
    <t>CABO DE COBRE, FLEXIVEL, CLASSE 4 OU 5, ISOLACAO EM PVC/A, ANTICHAMA BWF-B, 1 CONDUTOR, 450/750 V, SECAO NOMINAL 4 MM2</t>
  </si>
  <si>
    <t xml:space="preserve"> 00000982 </t>
  </si>
  <si>
    <t>CABO DE COBRE, FLEXIVEL, CLASSE 4 OU 5, ISOLACAO EM PVC/A, ANTICHAMA BWF-B, 1 CONDUTOR, 450/750 V, SECAO NOMINAL 6 MM2</t>
  </si>
  <si>
    <t xml:space="preserve"> 00000979 </t>
  </si>
  <si>
    <t>CABO DE COBRE, FLEXIVEL, CLASSE 4 OU 5, ISOLACAO EM PVC/A, ANTICHAMA BWF-B, 1 CONDUTOR, 450/750 V, SECAO NOMINAL 16 MM2</t>
  </si>
  <si>
    <t xml:space="preserve"> 00001018 </t>
  </si>
  <si>
    <t>CABO DE COBRE, FLEXIVEL, CLASSE 4 OU 5, ISOLACAO EM PVC/A, ANTICHAMA BWF-B, COBERTURA PVC-ST1, ANTICHAMA BWF-B, 1 CONDUTOR, 0,6/1 KV, SECAO NOMINAL 50 MM2</t>
  </si>
  <si>
    <t xml:space="preserve"> 00000995 </t>
  </si>
  <si>
    <t>CABO DE COBRE, FLEXIVEL, CLASSE 4 OU 5, ISOLACAO EM PVC/A, ANTICHAMA BWF-B, COBERTURA PVC-ST1, ANTICHAMA BWF-B, 1 CONDUTOR, 0,6/1 KV, SECAO NOMINAL 16 MM2</t>
  </si>
  <si>
    <t xml:space="preserve"> 00001019 </t>
  </si>
  <si>
    <t>CABO DE COBRE, FLEXIVEL, CLASSE 4 OU 5, ISOLACAO EM PVC/A, ANTICHAMA BWF-B, COBERTURA PVC-ST1, ANTICHAMA BWF-B, 1 CONDUTOR, 0,6/1 KV, SECAO NOMINAL 35 MM2</t>
  </si>
  <si>
    <t xml:space="preserve"> 00000998 </t>
  </si>
  <si>
    <t>CABO DE COBRE, FLEXIVEL, CLASSE 4 OU 5, ISOLACAO EM PVC/A, ANTICHAMA BWF-B, COBERTURA PVC-ST1, ANTICHAMA BWF-B, 1 CONDUTOR, 0,6/1 KV, SECAO NOMINAL 95 MM2</t>
  </si>
  <si>
    <t>Instalações Elétricas - Rede de Distribuição</t>
  </si>
  <si>
    <t xml:space="preserve"> 100578 </t>
  </si>
  <si>
    <t>ASSENTAMENTO DE POSTE DE CONCRETO COM COMPRIMENTO NOMINAL DE 9 M, CARGA NOMINAL MENOR OU IGUAL A 1000 DAN, ENGASTAMENTO SIMPLES COM 1,5 M DE SOLO (NÃO INCLUI FORNECIMENTO). AF_11/2019</t>
  </si>
  <si>
    <t>Postes de Concreto e Metálicos</t>
  </si>
  <si>
    <t xml:space="preserve"> 104749 </t>
  </si>
  <si>
    <t>CONECTOR GRAMPO METÁLICO TIPO OLHAL, PARA SPDA, PARA HASTE DE ATERRAMENTO DE 3/4'' E CABOS DE 10 A 50 MM2 - FORNECIMENTO E INSTALAÇÃO. AF_08/2023</t>
  </si>
  <si>
    <t xml:space="preserve"> 91873 </t>
  </si>
  <si>
    <t>ELETRODUTO RÍGIDO ROSCÁVEL, PVC, DN 40 MM (1 1/4"), PARA CIRCUITOS TERMINAIS, INSTALADO EM PAREDE - FORNECIMENTO E INSTALAÇÃO. AF_03/2023</t>
  </si>
  <si>
    <t xml:space="preserve"> 91886 </t>
  </si>
  <si>
    <t>LUVA PARA ELETRODUTO, PVC, ROSCÁVEL, DN 40 MM (1 1/4"), PARA CIRCUITOS TERMINAIS, INSTALADA EM PAREDE - FORNECIMENTO E INSTALAÇÃO. AF_03/2023</t>
  </si>
  <si>
    <t xml:space="preserve"> 91920 </t>
  </si>
  <si>
    <t>CURVA 90 GRAUS PARA ELETRODUTO, PVC, ROSCÁVEL, DN 40 MM (1 1/4"), PARA CIRCUITOS TERMINAIS, INSTALADA EM PAREDE - FORNECIMENTO E INSTALAÇÃO. AF_03/2023</t>
  </si>
  <si>
    <t xml:space="preserve"> 91922 </t>
  </si>
  <si>
    <t>CURVA 180 GRAUS PARA ELETRODUTO, PVC, ROSCÁVEL, DN 40 MM (1 1/4"), PARA CIRCUITOS TERMINAIS, INSTALADA EM PAREDE - FORNECIMENTO E INSTALAÇÃO. AF_03/2023</t>
  </si>
  <si>
    <t xml:space="preserve"> 93673 </t>
  </si>
  <si>
    <t>DISJUNTOR TRIPOLAR TIPO DIN, CORRENTE NOMINAL DE 50A - FORNECIMENTO E INSTALAÇÃO. AF_10/2020</t>
  </si>
  <si>
    <t xml:space="preserve"> 96977 </t>
  </si>
  <si>
    <t>CORDOALHA DE COBRE NU 50 MM², ENTERRADA - FORNECIMENTO E INSTALAÇÃO. AF_08/2023</t>
  </si>
  <si>
    <t xml:space="preserve"> 96986 </t>
  </si>
  <si>
    <t>HASTE DE ATERRAMENTO, DIÂMETRO 3/4", COM 3 METROS - FORNECIMENTO E INSTALAÇÃO. AF_08/2023</t>
  </si>
  <si>
    <t xml:space="preserve"> 00001062 </t>
  </si>
  <si>
    <t>CAIXA INTERNA/EXTERNA DE MEDICAO PARA 1 MEDIDOR TRIFASICO, COM VISOR, EM CHAPA DE ACO 18 USG (PADRAO DA CONCESSIONARIA LOCAL)</t>
  </si>
  <si>
    <t xml:space="preserve"> 00001094 </t>
  </si>
  <si>
    <t>ARMACAO VERTICAL COM HASTE E CONTRA-PINO, EM CHAPA DE ACO GALVANIZADO 3/16", COM 1 ESTRIBO, SEM ISOLADOR</t>
  </si>
  <si>
    <t xml:space="preserve"> 00003398 </t>
  </si>
  <si>
    <t>ISOLADOR DE PORCELANA, TIPO ROLDANA, DIMENSOES DE *72* X *72* MM, PARA USO EM BAIXA TENSAO</t>
  </si>
  <si>
    <t xml:space="preserve"> 00004346 </t>
  </si>
  <si>
    <t>PARAFUSO DE FERRO POLIDO, SEXTAVADO, COM ROSCA PARCIAL, DIAMETRO 5/8", COMPRIMENTO 6", COM PORCA E ARRUELA DE PRESSAO MEDIA</t>
  </si>
  <si>
    <t xml:space="preserve"> 00014153 </t>
  </si>
  <si>
    <t>FITA METALICA PERFURADA, L = *18* MM, ROLO DE 30 M, CARGA RECOMENDADA = *30* KGF</t>
  </si>
  <si>
    <t xml:space="preserve"> 00034643 </t>
  </si>
  <si>
    <t>CAIXA DE INSPECAO PARA ATERRAMENTO E PARA RAIOS, EM POLIPROPILENO,  DIAMETRO = 300 MM X ALTURA = 400 MM</t>
  </si>
  <si>
    <t xml:space="preserve"> 00001068 </t>
  </si>
  <si>
    <t>CAIXA PARA MEDICAO COLETIVA TIPO L, PADRAO BIFASICO OU TRIFASICO, PARA ATE 4 MEDIDORES, SEM BARRAMENTO E COM PORTAS INFERIOR E SUPERIOR</t>
  </si>
  <si>
    <t xml:space="preserve"> 00043836 </t>
  </si>
  <si>
    <t>RACK DE PISO PARA SERVIDOR, FECHADO, 44U, COM PORTA, 44U X *570* MM</t>
  </si>
  <si>
    <t xml:space="preserve"> 00011251 </t>
  </si>
  <si>
    <t>CAIXA DE PASSAGEM/ LUZ / TELEFONIA, DE EMBUTIR,  EM CHAPA DE ACO GALVANIZADO, DIMENSOES 40 X 40 X *12* CM (PADRAO CONCESSIONARIA LOCAL)</t>
  </si>
  <si>
    <t xml:space="preserve"> 00020254 </t>
  </si>
  <si>
    <t>CAIXA DE PASSAGEM METALICA, DE SOBREPOR, COM TAMPA APARAFUSADA, DIMENSOES 15 X 15 X *10* CM</t>
  </si>
  <si>
    <t xml:space="preserve"> 89995 </t>
  </si>
  <si>
    <t>GRAUTEAMENTO DE CINTA SUPERIOR OU DE VERGA EM ALVENARIA ESTRUTURAL. AF_09/2021</t>
  </si>
  <si>
    <t>Graute e Armação</t>
  </si>
  <si>
    <t xml:space="preserve"> 89998 </t>
  </si>
  <si>
    <t>ARMAÇÃO DE CINTA DE ALVENARIA ESTRUTURAL; DIÂMETRO DE 10,0 MM. AF_09/2021</t>
  </si>
  <si>
    <t xml:space="preserve"> 00000660 </t>
  </si>
  <si>
    <t>CANALETA DE CONCRETO 19 X 19 X 19 CM (CLASSE C - NBR 6136)</t>
  </si>
  <si>
    <t xml:space="preserve"> 00025067 </t>
  </si>
  <si>
    <t>BLOCO DE CONCRETO ESTRUTURAL 19 X 19 X 39 CM, FBK 4,5 MPA (NBR 6136)</t>
  </si>
  <si>
    <t>Poços de Visita e Caixas para Bocas de Lobo</t>
  </si>
  <si>
    <t xml:space="preserve"> 00014112 </t>
  </si>
  <si>
    <t>TAMPAO FOFO SIMPLES COM BASE / REQUADRO, CLASSE A15 CARGA MAX. 1,5 T, 400 X 600 MM (COM INSCRICAO EM RELEVO DO TIPO DE REDE)</t>
  </si>
  <si>
    <t xml:space="preserve"> 00002685 </t>
  </si>
  <si>
    <t>ELETRODUTO DE PVC RIGIDO ROSCAVEL DE 1 ", SEM LUVA</t>
  </si>
  <si>
    <t xml:space="preserve"> 00039598 </t>
  </si>
  <si>
    <t>CABO DE REDE, PAR TRANCADO U/UTP, 4 PARES, CATEGORIA 5E (CAT 5E), ISOLAMENTO PVC (LSZH)</t>
  </si>
  <si>
    <t xml:space="preserve"> 00011919 </t>
  </si>
  <si>
    <t>CABO TELEFONICO CI 50, 10 PARES, USO INTERNO</t>
  </si>
  <si>
    <t xml:space="preserve"> 00011916 </t>
  </si>
  <si>
    <t>CABO TELEFONICO CTP - APL - 50, 10 PARES, USO EXTERNO</t>
  </si>
  <si>
    <t xml:space="preserve"> 00038083 </t>
  </si>
  <si>
    <t>TOMADA RJ45, 8 FIOS, CAT 5E, CONJUNTO MONTADO PARA EMBUTIR 4" X 2" (PLACA + SUPORTE + MODULO)</t>
  </si>
  <si>
    <t xml:space="preserve"> 00039594 </t>
  </si>
  <si>
    <t>PATCH PANEL, 24 PORTAS, CATEGORIA 5E, COM RACKS DE 19" DE LARGURA E 1 U DE ALTURA</t>
  </si>
  <si>
    <t>Iluminação Predial e Monitoramento</t>
  </si>
  <si>
    <t xml:space="preserve"> 00039393 </t>
  </si>
  <si>
    <t>SENSOR DE PRESENCA BIVOLT DE PAREDE SEM FOTOCELULA PARA QUALQUER TIPO DE LAMPADA POTENCIA MAXIMA *1000* W, USO INTERNO</t>
  </si>
  <si>
    <t>Instalações de ar condicionado</t>
  </si>
  <si>
    <t xml:space="preserve"> 91166 </t>
  </si>
  <si>
    <t>FIXAÇÃO DE TUBOS HORIZONTAIS DE PEX OU MULTICAMADAS, DIÂMETROS IGUAIS OU INFERIORES A 40 MM, COM ABRAÇADEIRA PLÁSTICA FIXADA EM LAJE. AF_09/2023_PE</t>
  </si>
  <si>
    <t xml:space="preserve"> 97331 </t>
  </si>
  <si>
    <t>TUBO EM COBRE FLEXÍVEL, DN 1/4", COM ISOLAMENTO, INSTALADO EM RAMAL DE ALIMENTAÇÃO DE AR CONDICIONADO COM CONDENSADORA CENTRAL - FORNECIMENTO E INSTALAÇÃO. AF_12/2015</t>
  </si>
  <si>
    <t>Instalações de ar condicionado em cobre</t>
  </si>
  <si>
    <t xml:space="preserve"> 97332 </t>
  </si>
  <si>
    <t>TUBO EM COBRE FLEXÍVEL, DN 3/8", COM ISOLAMENTO, INSTALADO EM RAMAL DE ALIMENTAÇÃO DE AR CONDICIONADO COM CONDENSADORA CENTRAL - FORNECIMENTO E INSTALAÇÃO. AF_12/2015</t>
  </si>
  <si>
    <t xml:space="preserve"> 97333 </t>
  </si>
  <si>
    <t>TUBO EM COBRE FLEXÍVEL, DN 1/2", COM ISOLAMENTO, INSTALADO EM RAMAL DE ALIMENTAÇÃO DE AR CONDICIONADO COM CONDENSADORA CENTRAL - FORNECIMENTO E INSTALAÇÃO. AF_12/2015</t>
  </si>
  <si>
    <t xml:space="preserve"> 97334 </t>
  </si>
  <si>
    <t>TUBO EM COBRE FLEXÍVEL, DN 5/8", COM ISOLAMENTO, INSTALADO EM RAMAL DE ALIMENTAÇÃO DE AR CONDICIONADO COM CONDENSADORA CENTRAL   FORNECIMENTO E INSTALAÇÃO. AF_12/2015</t>
  </si>
  <si>
    <t xml:space="preserve"> 100308 </t>
  </si>
  <si>
    <t>MECÂNICO DE REFRIGERAÇÃO COM ENCARGOS COMPLEMENTARES</t>
  </si>
  <si>
    <t>ASTU - ASSENTAMENTO DE TUBOS E PECAS</t>
  </si>
  <si>
    <t xml:space="preserve"> 38323 </t>
  </si>
  <si>
    <t>INES - INSTALAÇÕES ESPECIAIS</t>
  </si>
  <si>
    <t xml:space="preserve"> 38321 </t>
  </si>
  <si>
    <t>Sistema completo de energia solar fotovoltaica, potência 30,25Kwp, composta por 55 módulos - JA Solar 550W (placas coletoras), área necessária para a instalação do sistema 195,00m2, monitoramento em tempo real via APP, produção esperada de 3.723 Kwh/mês - 44.678Kwh/ano,  conforme projeto, instalado (und=módulo)</t>
  </si>
  <si>
    <t>Equipamento para Aquisição Permanente</t>
  </si>
  <si>
    <t xml:space="preserve"> 00004351 </t>
  </si>
  <si>
    <t>PARAFUSO NIQUELADO 3 1/2" COM ACABAMENTO CROMADO PARA FIXAR PECA SANITARIA, INCLUI PORCA CEGA, ARRUELA E BUCHA DE NYLON TAMANHO S-8</t>
  </si>
  <si>
    <t xml:space="preserve"> 00010425 </t>
  </si>
  <si>
    <t>LAVATORIO DE LOUCA BRANCA, SUSPENSO (SEM COLUNA), DIMENSOES *40 X 30* CM</t>
  </si>
  <si>
    <t xml:space="preserve"> 00037329 </t>
  </si>
  <si>
    <t>REJUNTE EPOXI, QUALQUER COR</t>
  </si>
  <si>
    <t xml:space="preserve"> 86877 </t>
  </si>
  <si>
    <t>VÁLVULA EM METAL CROMADO 1.1/2" X 1.1/2" PARA TANQUE OU LAVATÓRIO, COM OU SEM LADRÃO - FORNECIMENTO E INSTALAÇÃO. AF_01/2020</t>
  </si>
  <si>
    <t xml:space="preserve"> 86901 </t>
  </si>
  <si>
    <t>CUBA DE EMBUTIR OVAL EM LOUÇA BRANCA, 35 X 50CM OU EQUIVALENTE - FORNECIMENTO E INSTALAÇÃO. AF_01/2020</t>
  </si>
  <si>
    <t xml:space="preserve"> 86872 </t>
  </si>
  <si>
    <t>TANQUE DE LOUÇA BRANCA COM COLUNA, 30L OU EQUIVALENTE - FORNECIMENTO E INSTALAÇÃO. AF_01/2020</t>
  </si>
  <si>
    <t xml:space="preserve"> 86879 </t>
  </si>
  <si>
    <t>VÁLVULA EM PLÁSTICO 1" PARA PIA, TANQUE OU LAVATÓRIO, COM OU SEM LADRÃO - FORNECIMENTO E INSTALAÇÃO. AF_01/2020</t>
  </si>
  <si>
    <t xml:space="preserve"> 86883 </t>
  </si>
  <si>
    <t>SIFÃO DO TIPO FLEXÍVEL EM PVC 1  X 1.1/2  - FORNECIMENTO E INSTALAÇÃO. AF_01/2020</t>
  </si>
  <si>
    <t xml:space="preserve"> 86913 </t>
  </si>
  <si>
    <t>TORNEIRA CROMADA 1/2" OU 3/4" PARA TANQUE, PADRÃO POPULAR - FORNECIMENTO E INSTALAÇÃO. AF_01/2020</t>
  </si>
  <si>
    <t xml:space="preserve"> 86887 </t>
  </si>
  <si>
    <t>ENGATE FLEXÍVEL EM INOX, 1/2  X 40CM - FORNECIMENTO E INSTALAÇÃO. AF_01/2020</t>
  </si>
  <si>
    <t xml:space="preserve"> 00011758 </t>
  </si>
  <si>
    <t>SABONETEIRA PLASTICA TIPO DISPENSER PARA SABONETE LIQUIDO COM RESERVATORIO 800 A 1500 ML</t>
  </si>
  <si>
    <t xml:space="preserve"> 00000377 </t>
  </si>
  <si>
    <t>ASSENTO SANITARIO DE PLASTICO, TIPO CONVENCIONAL</t>
  </si>
  <si>
    <t xml:space="preserve"> 00004823 </t>
  </si>
  <si>
    <t>MASSA PLASTICA PARA MARMORE/GRANITO</t>
  </si>
  <si>
    <t xml:space="preserve"> 00011795 </t>
  </si>
  <si>
    <t>GRANITO PARA BANCADA, POLIDO, TIPO ANDORINHA/ QUARTZ/ CASTELO/ CORUMBA OU OUTROS EQUIVALENTES DA REGIAO, E=  *2,5* CM</t>
  </si>
  <si>
    <t xml:space="preserve"> 00037591 </t>
  </si>
  <si>
    <t>SUPORTE MAO-FRANCESA EM ACO, ABAS IGUAIS 40 CM, CAPACIDADE MINIMA 70 KG, BRANCO</t>
  </si>
  <si>
    <t xml:space="preserve"> 00003146 </t>
  </si>
  <si>
    <t>FITA VEDA ROSCA EM ROLOS DE 18 MM X 10 M (L X C)</t>
  </si>
  <si>
    <t xml:space="preserve"> 00013417 </t>
  </si>
  <si>
    <t>TORNEIRA METALICA CROMADA CANO CURTO, SEM BICO, SEM AREJADOR, DE PAREDE, PARA TANQUE E USO GERAL, 1/2 " OU 3/4 " (REF 1143)</t>
  </si>
  <si>
    <t xml:space="preserve"> 00044045 </t>
  </si>
  <si>
    <t>TORNEIRA DE MESA PARA LAVATORIO, METALICA CROMADA, COM MISTURADOR MONOCOMANDO, BICA BAIXA (REF 2875)</t>
  </si>
  <si>
    <t xml:space="preserve"> 00011772 </t>
  </si>
  <si>
    <t>TORNEIRA METALICA CROMADA, DE MESA/BANCADA, PARA COZINHA, BICA MOVEL, COM AREJADOR, 1/2 " OU 3/4 " (REF 1167 / 1168)</t>
  </si>
  <si>
    <t xml:space="preserve"> 00006016 </t>
  </si>
  <si>
    <t>REGISTRO GAVETA BRUTO EM LATAO FORJADO, BITOLA 3/4 " (REF 1509)</t>
  </si>
  <si>
    <t xml:space="preserve"> 00006019 </t>
  </si>
  <si>
    <t>REGISTRO GAVETA BRUTO EM LATAO FORJADO, BITOLA 1 " (REF 1509)</t>
  </si>
  <si>
    <t xml:space="preserve"> 00006010 </t>
  </si>
  <si>
    <t>REGISTRO GAVETA BRUTO EM LATAO FORJADO, BITOLA 1 1/2 " (REF 1509)</t>
  </si>
  <si>
    <t xml:space="preserve"> 00006005 </t>
  </si>
  <si>
    <t>REGISTRO GAVETA COM ACABAMENTO E CANOPLA CROMADOS, SIMPLES, BITOLA 3/4 " (REF 1509)</t>
  </si>
  <si>
    <t xml:space="preserve"> 00006032 </t>
  </si>
  <si>
    <t>REGISTRO DE ESFERA, PVC, COM VOLANTE, VS, ROSCAVEL, DN 3/4", COM CORPO DIVIDIDO</t>
  </si>
  <si>
    <t xml:space="preserve"> 00006024 </t>
  </si>
  <si>
    <t>REGISTRO PRESSAO COM ACABAMENTO E CANOPLA CROMADA, SIMPLES, BITOLA 3/4 " (REF 1416)</t>
  </si>
  <si>
    <t xml:space="preserve"> 86878 </t>
  </si>
  <si>
    <t>VÁLVULA EM METAL CROMADO TIPO AMERICANA 3.1/2" X 1.1/2" PARA PIA - FORNECIMENTO E INSTALAÇÃO. AF_01/2020</t>
  </si>
  <si>
    <t xml:space="preserve"> 00001743 </t>
  </si>
  <si>
    <t>CUBA ACO INOX (AISI 304) DE EMBUTIR COM VALVULA 3 1/2 ", DE *46 X 30 X 12* CM</t>
  </si>
  <si>
    <t xml:space="preserve"> 00006136 </t>
  </si>
  <si>
    <t>SIFAO EM METAL CROMADO PARA PIA OU LAVATORIO, 1 X 1.1/2 "</t>
  </si>
  <si>
    <t xml:space="preserve"> 00036204 </t>
  </si>
  <si>
    <t>BARRA DE APOIO RETA, EM ACO INOX POLIDO, COMPRIMENTO 60CM, DIAMETRO MINIMO 3 CM</t>
  </si>
  <si>
    <t xml:space="preserve"> 00036081 </t>
  </si>
  <si>
    <t>BARRA DE APOIO RETA, EM ACO INOX POLIDO, COMPRIMENTO 80CM, DIAMETRO MINIMO 3 CM</t>
  </si>
  <si>
    <t xml:space="preserve"> 00036210 </t>
  </si>
  <si>
    <t>BARRA DE APOIO LATERAL ARTICULADA, COM TRAVA, EM ACO INOX POLIDO, 70 CM, DIAMETRO MINIMO 3 CM</t>
  </si>
  <si>
    <t>Caixas de Água para Edificações</t>
  </si>
  <si>
    <t xml:space="preserve"> 00034640 </t>
  </si>
  <si>
    <t>CAIXA D'AGUA / RESERVATORIO EM POLIETILENO, 2000 LITROS, COM TAMPA</t>
  </si>
  <si>
    <t xml:space="preserve"> 00001368 </t>
  </si>
  <si>
    <t>CHUVEIRO COMUM EM PLASTICO BRANCO, COM CANO, 3 TEMPERATURAS, 5500 W (110/220 V)</t>
  </si>
  <si>
    <t>SEDI - SERVIÇOS DIVERSOS</t>
  </si>
  <si>
    <t xml:space="preserve"> COT 291 </t>
  </si>
  <si>
    <t>LUMINARIA DE EMBUTIR LEDVANCE DOWNLIGHT 35W/SIMILAR</t>
  </si>
  <si>
    <t xml:space="preserve"> COT 290 </t>
  </si>
  <si>
    <t>LUMINARIA DE EMBUTIR LEDVANCE DOWNLIGHT 25W/SIMILAR</t>
  </si>
  <si>
    <t xml:space="preserve"> 91946 </t>
  </si>
  <si>
    <t>SUPORTE PARAFUSADO COM PLACA DE ENCAIXE 4" X 2" MÉDIO (1,30 M DO PISO) PARA PONTO ELÉTRICO - FORNECIMENTO E INSTALAÇÃO. AF_03/2023</t>
  </si>
  <si>
    <t xml:space="preserve"> 91994 </t>
  </si>
  <si>
    <t>TOMADA MÉDIA DE EMBUTIR (1 MÓDULO), 2P+T 10 A, SEM SUPORTE E SEM PLACA - FORNECIMENTO E INSTALAÇÃO. AF_03/2023</t>
  </si>
  <si>
    <t xml:space="preserve"> 91995 </t>
  </si>
  <si>
    <t>TOMADA MÉDIA DE EMBUTIR (1 MÓDULO), 2P+T 20 A, SEM SUPORTE E SEM PLACA - FORNECIMENTO E INSTALAÇÃO. AF_03/2023</t>
  </si>
  <si>
    <t xml:space="preserve"> 92002 </t>
  </si>
  <si>
    <t>TOMADA MÉDIA DE EMBUTIR (2 MÓDULOS), 2P+T 10 A, SEM SUPORTE E SEM PLACA - FORNECIMENTO E INSTALAÇÃO. AF_03/2023</t>
  </si>
  <si>
    <t xml:space="preserve"> 91952 </t>
  </si>
  <si>
    <t>INTERRUPTOR SIMPLES (1 MÓDULO), 10A/250V, SEM SUPORTE E SEM PLACA - FORNECIMENTO E INSTALAÇÃO. AF_03/2023</t>
  </si>
  <si>
    <t xml:space="preserve"> 91954 </t>
  </si>
  <si>
    <t>INTERRUPTOR PARALELO (1 MÓDULO), 10A/250V, SEM SUPORTE E SEM PLACA - FORNECIMENTO E INSTALAÇÃO. AF_03/2023</t>
  </si>
  <si>
    <t xml:space="preserve"> 91980 </t>
  </si>
  <si>
    <t>INTERRUPTOR BIPOLAR (1 MÓDULO), 10A/250V, SEM SUPORTE E SEM PLACA - FORNECIMENTO E INSTALAÇÃO. AF_03/2023</t>
  </si>
  <si>
    <t xml:space="preserve"> 88310 </t>
  </si>
  <si>
    <t>PINTOR COM ENCARGOS COMPLEMENTARES</t>
  </si>
  <si>
    <t xml:space="preserve"> 00003767 </t>
  </si>
  <si>
    <t>LIXA EM FOLHA PARA PAREDE OU MADEIRA, NUMERO 120, COR VERMELHA</t>
  </si>
  <si>
    <t xml:space="preserve"> 00043626 </t>
  </si>
  <si>
    <t>MASSA CORRIDA PARA SUPERFICIES DE AMBIENTES INTERNOS</t>
  </si>
  <si>
    <t xml:space="preserve"> 00043652 </t>
  </si>
  <si>
    <t>MASSA PARA MADEIRA - INTERIOR E EXTERIOR</t>
  </si>
  <si>
    <t xml:space="preserve"> 00005318 </t>
  </si>
  <si>
    <t>DILUENTE AGUARRAS</t>
  </si>
  <si>
    <t xml:space="preserve"> 00007311 </t>
  </si>
  <si>
    <t>TINTA ESMALTE SINTETICO PREMIUM ACETINADO</t>
  </si>
  <si>
    <t>Limpeza de Obra</t>
  </si>
  <si>
    <t xml:space="preserve"> 00044329 </t>
  </si>
  <si>
    <t>DETERGENTE NEUTRO USO GERAL, CONCENTRADO</t>
  </si>
  <si>
    <t>Transformadores</t>
  </si>
  <si>
    <t xml:space="preserve"> 5928 </t>
  </si>
  <si>
    <t>GUINDAUTO HIDRÁULICO, CAPACIDADE MÁXIMA DE CARGA 6200 KG, MOMENTO MÁXIMO DE CARGA 11,7 TM, ALCANCE MÁXIMO HORIZONTAL 9,70 M, INCLUSIVE CAMINHÃO TOCO PBT 16.000 KG, POTÊNCIA DE 189 CV - CHP DIURNO. AF_06/2014</t>
  </si>
  <si>
    <t xml:space="preserve"> 00007617 </t>
  </si>
  <si>
    <t>TRANSFORMADOR TRIFASICO DE DISTRIBUICAO, POTENCIA DE 45 KVA, TENSAO NOMINAL DE 15 KV, TENSAO SECUNDARIA DE 220/127V, EM OLEO ISOLANTE TIPO MINERAL</t>
  </si>
  <si>
    <t xml:space="preserve"> 38322 </t>
  </si>
  <si>
    <t xml:space="preserve"> 00036215 </t>
  </si>
  <si>
    <t>BANCO ARTICULADO PARA BANHO, EM ACO INOX POLIDO, 70* CM X 45* CM</t>
  </si>
  <si>
    <t>Mobiliário Urbano</t>
  </si>
  <si>
    <t xml:space="preserve"> 00042439 </t>
  </si>
  <si>
    <t>BANCO COM ENCOSTO, 1,60M* DE COMPRIMENTO, EM TUBO DE ACO CARBONO E PINTURA NO PROCESSO ELETROSTATICO - PARA ACADEMIA AO AR LIVRE / ACADEMIA DA TERCEIRA IDADE - ATI</t>
  </si>
  <si>
    <t>Paisagismo - Plantio</t>
  </si>
  <si>
    <t xml:space="preserve"> 88441 </t>
  </si>
  <si>
    <t>JARDINEIRO COM ENCARGOS COMPLEMENTARES</t>
  </si>
  <si>
    <t xml:space="preserve"> 00003322 </t>
  </si>
  <si>
    <t>GRAMA ESMERALDA OU SAO CARLOS OU CURITIBANA, EM PLACAS, SEM PLANTIO</t>
  </si>
  <si>
    <t xml:space="preserve"> 00000358 </t>
  </si>
  <si>
    <t>MUDA DE ARVORE ORNAMENTAL, OITI/AROEIRA SALSA/ANGICO/IPE/JACARANDA OU EQUIVALENTE  DA REGIAO, H= *1* M</t>
  </si>
  <si>
    <t>PREFEITURA MUNICIPAL DE SAPUCAIA</t>
  </si>
  <si>
    <t>Data: 09/11/2023</t>
  </si>
  <si>
    <t>COMPOSIÇÃO DE ENCARGOS SOCIAIS SOBRE A MÃO DE OBRA</t>
  </si>
  <si>
    <t>COM DESONERAÇÃO</t>
  </si>
  <si>
    <t>CÓDIGO</t>
  </si>
  <si>
    <t>DESCRIÇÃO</t>
  </si>
  <si>
    <t>HORISTA</t>
  </si>
  <si>
    <t>MENSALISTA</t>
  </si>
  <si>
    <t>GRUPO A</t>
  </si>
  <si>
    <t>A.1</t>
  </si>
  <si>
    <t>INSS</t>
  </si>
  <si>
    <t>A.2</t>
  </si>
  <si>
    <t>SESI</t>
  </si>
  <si>
    <t>A.3</t>
  </si>
  <si>
    <t>SENAI</t>
  </si>
  <si>
    <t>A.4</t>
  </si>
  <si>
    <t>INCRA</t>
  </si>
  <si>
    <t>A.5</t>
  </si>
  <si>
    <t>SEBRAE</t>
  </si>
  <si>
    <t>A.6</t>
  </si>
  <si>
    <t>SALÁRIO EDUCAÇÃO</t>
  </si>
  <si>
    <t>A.7</t>
  </si>
  <si>
    <t>SEGURO CONTRA ACIDENTE DO TRABALHO</t>
  </si>
  <si>
    <t>A.8</t>
  </si>
  <si>
    <t>FGTS</t>
  </si>
  <si>
    <t>A.9</t>
  </si>
  <si>
    <t>SECONCI</t>
  </si>
  <si>
    <t xml:space="preserve">SOMA DE "A"  </t>
  </si>
  <si>
    <t>GRUPO B</t>
  </si>
  <si>
    <t>B.1</t>
  </si>
  <si>
    <t>REPOUSO SEMANAL REMUNERADO</t>
  </si>
  <si>
    <t>B.2</t>
  </si>
  <si>
    <t xml:space="preserve">FERIADOS </t>
  </si>
  <si>
    <t>B.3</t>
  </si>
  <si>
    <t>AUXÍLIO ENFERMIDADES</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</si>
  <si>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</si>
  <si>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</si>
  <si>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</si>
  <si>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</si>
  <si>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</si>
  <si>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</si>
  <si>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</si>
  <si>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</si>
  <si>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</si>
  <si>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</si>
  <si>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</si>
  <si>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</si>
  <si>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</si>
  <si>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</si>
  <si>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 xml:space="preserve">SOMA DE "B"  </t>
  </si>
  <si>
    <t>GRUPO C</t>
  </si>
  <si>
    <t>C.1</t>
  </si>
  <si>
    <t>AVISO PRÉVIO INDENIZADO</t>
  </si>
  <si>
    <t>C.2</t>
  </si>
  <si>
    <t>AVISO PRÉVIO TRABALHADO</t>
  </si>
  <si>
    <t>C.3</t>
  </si>
  <si>
    <t>FÉRIAS INDENIZADAS</t>
  </si>
  <si>
    <t>C.4</t>
  </si>
  <si>
    <t>DEPÓSITO RESCISÃO SEM JUSTA CAUSA</t>
  </si>
  <si>
    <t>C.5</t>
  </si>
  <si>
    <t>INDENIZAÇÃO ADICIONAL</t>
  </si>
  <si>
    <t xml:space="preserve">SOMA DE "C"  </t>
  </si>
  <si>
    <t>GRUPO D</t>
  </si>
  <si>
    <t>D.1</t>
  </si>
  <si>
    <t>REINCIDÊNCIA DE GRUPO A SOBRE GRUPO B</t>
  </si>
  <si>
    <t xml:space="preserve">D.2 </t>
  </si>
  <si>
    <t>REINCIDÊNCIA DE GRUPO A SOBRE AVISO PRÉVIO TRABALHADO E REINCIDÊNCIA DO FGTS SOBRE AVISO PRÉVIO INDENIZADO</t>
  </si>
  <si>
    <t xml:space="preserve">SOMA DE "D"  </t>
  </si>
  <si>
    <t xml:space="preserve">TOTAL  = "A" + "B" + "C" + "D"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</si>
</sst>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 #,##0.00_-;\-&quot;R$&quot;\ * #,##0.00_-;_-&quot;R$&quot;\ * &quot;-&quot;??_-;_-@_-"/>
    <numFmt numFmtId="43" formatCode="_-* #,##0.00_-;\-* #,##0.00_-;_-* &quot;-&quot;??_-;_-@_-"/>
    <numFmt numFmtId="164" formatCode="#,##0.00\ %"/>
    <numFmt numFmtId="165" formatCode="#,##0.0000"/>
    <numFmt numFmtId="166" formatCode="#,##0.000"/>
    <numFmt numFmtId="167" formatCode="&quot;R$ &quot;#,##0_);&quot;(R$ &quot;#,##0\)"/>
    <numFmt numFmtId="168" formatCode="#,##0.00000"/>
    <numFmt numFmtId="169" formatCode="0.000%"/>
    <numFmt numFmtId="170" formatCode="0.0000000%"/>
    <numFmt numFmtId="171" formatCode="0.000"/>
    <numFmt numFmtId="172" formatCode="0.0"/>
    <numFmt numFmtId="173" formatCode="#,##0.0000000"/>
  </numFmts>
  <fonts count="53">
    <font>
      <sz val="11"/>
      <name val="Arial"/>
      <family val="1"/>
    </font>
    <font>
      <b/>
      <sz val="11"/>
      <name val="Arial"/>
      <family val="1"/>
    </font>
    <font>
      <b/>
      <sz val="10"/>
      <color rgb="FF000000"/>
      <name val="Arial"/>
      <family val="1"/>
    </font>
    <font>
      <b/>
      <sz val="10"/>
      <name val="Arial"/>
      <family val="1"/>
    </font>
    <font>
      <sz val="10"/>
      <color rgb="FF000000"/>
      <name val="Arial"/>
      <family val="1"/>
    </font>
    <font>
      <sz val="10"/>
      <name val="Arial"/>
      <family val="1"/>
    </font>
    <font>
      <sz val="10"/>
      <name val="Arial"/>
      <family val="2"/>
    </font>
    <font>
      <b/>
      <sz val="20"/>
      <name val="Arial"/>
      <family val="2"/>
    </font>
    <font>
      <sz val="10"/>
      <name val="Arial"/>
      <family val="2"/>
    </font>
    <font>
      <b/>
      <sz val="14"/>
      <name val="Arial"/>
      <family val="2"/>
    </font>
    <font>
      <b/>
      <sz val="18"/>
      <name val="Arial"/>
      <family val="2"/>
      <charset val="1"/>
    </font>
    <font>
      <b/>
      <sz val="10"/>
      <color theme="1"/>
      <name val="Arial"/>
      <family val="2"/>
      <charset val="1"/>
    </font>
    <font>
      <b/>
      <sz val="12"/>
      <color theme="1"/>
      <name val="Arial"/>
      <family val="2"/>
      <charset val="1"/>
    </font>
    <font>
      <sz val="12"/>
      <color theme="1"/>
      <name val="Arial"/>
      <family val="2"/>
      <charset val="1"/>
    </font>
    <font>
      <b/>
      <sz val="9"/>
      <color theme="1"/>
      <name val="Arial"/>
      <family val="2"/>
      <charset val="1"/>
    </font>
    <font>
      <sz val="9"/>
      <color theme="1"/>
      <name val="Arial"/>
      <family val="2"/>
      <charset val="1"/>
    </font>
    <font>
      <b/>
      <sz val="11"/>
      <color theme="1"/>
      <name val="Arial"/>
      <family val="2"/>
      <charset val="1"/>
    </font>
    <font>
      <sz val="10"/>
      <color theme="1"/>
      <name val="Arial"/>
      <family val="2"/>
      <charset val="1"/>
    </font>
    <font>
      <sz val="10"/>
      <name val="Arial"/>
      <family val="2"/>
      <charset val="1"/>
    </font>
    <font>
      <b/>
      <sz val="10"/>
      <color indexed="12"/>
      <name val="Arial"/>
      <family val="2"/>
      <charset val="1"/>
    </font>
    <font>
      <sz val="8"/>
      <name val="Arial"/>
      <family val="2"/>
      <charset val="1"/>
    </font>
    <font>
      <b/>
      <sz val="10"/>
      <color indexed="9"/>
      <name val="Arial"/>
      <family val="2"/>
      <charset val="1"/>
    </font>
    <font>
      <sz val="14"/>
      <color indexed="9"/>
      <name val="Verdana"/>
      <family val="2"/>
    </font>
    <font>
      <sz val="10"/>
      <color indexed="9"/>
      <name val="Arial"/>
      <family val="2"/>
      <charset val="1"/>
    </font>
    <font>
      <b/>
      <sz val="10"/>
      <name val="Arial"/>
      <family val="2"/>
      <charset val="1"/>
    </font>
    <font>
      <b/>
      <sz val="10"/>
      <color indexed="47"/>
      <name val="Arial"/>
      <family val="2"/>
      <charset val="1"/>
    </font>
    <font>
      <b/>
      <sz val="12"/>
      <name val="Arial"/>
      <family val="2"/>
      <charset val="1"/>
    </font>
    <font>
      <sz val="12"/>
      <name val="Arial"/>
      <family val="2"/>
      <charset val="1"/>
    </font>
    <font>
      <b/>
      <sz val="12"/>
      <name val="Arial"/>
      <family val="2"/>
    </font>
    <font>
      <sz val="13"/>
      <name val="Arial"/>
      <family val="2"/>
      <charset val="1"/>
    </font>
    <font>
      <sz val="14"/>
      <name val="Arial"/>
      <family val="2"/>
      <charset val="1"/>
    </font>
    <font>
      <b/>
      <sz val="14"/>
      <name val="Arial"/>
      <family val="2"/>
      <charset val="1"/>
    </font>
    <font>
      <b/>
      <sz val="14"/>
      <color indexed="12"/>
      <name val="Arial"/>
      <family val="2"/>
      <charset val="1"/>
    </font>
    <font>
      <b/>
      <sz val="12"/>
      <color indexed="12"/>
      <name val="Arial"/>
      <family val="2"/>
      <charset val="1"/>
    </font>
    <font>
      <sz val="12"/>
      <color indexed="12"/>
      <name val="Arial"/>
      <family val="2"/>
      <charset val="1"/>
    </font>
    <font>
      <b/>
      <sz val="12"/>
      <color indexed="10"/>
      <name val="Arial"/>
      <family val="2"/>
      <charset val="1"/>
    </font>
    <font>
      <b/>
      <sz val="10"/>
      <name val="Arial"/>
      <family val="2"/>
    </font>
    <font>
      <b/>
      <sz val="10"/>
      <color indexed="10"/>
      <name val="Arial"/>
      <family val="2"/>
    </font>
    <font>
      <b/>
      <i/>
      <sz val="12"/>
      <name val="Arial"/>
      <family val="2"/>
    </font>
    <font>
      <sz val="11"/>
      <name val="Arial"/>
      <family val="1"/>
    </font>
    <font>
      <sz val="11"/>
      <name val="Arial"/>
      <family val="2"/>
    </font>
    <font>
      <b/>
      <sz val="16"/>
      <name val="Calibri"/>
      <family val="2"/>
      <scheme val="minor"/>
    </font>
    <font>
      <b/>
      <sz val="12"/>
      <name val="Calibri"/>
      <family val="2"/>
      <scheme val="minor"/>
    </font>
    <font>
      <sz val="12"/>
      <name val="Arial"/>
      <family val="2"/>
    </font>
    <font>
      <sz val="8"/>
      <name val="Arial"/>
      <family val="2"/>
    </font>
    <font>
      <sz val="10"/>
      <color theme="1"/>
      <name val="Arial"/>
      <family val="2"/>
    </font>
    <font>
      <b/>
      <sz val="10"/>
      <color theme="1"/>
      <name val="Arial"/>
      <family val="2"/>
    </font>
    <font>
      <sz val="8"/>
      <name val="Arial"/>
      <family val="1"/>
    </font>
    <font>
      <sz val="10"/>
      <name val="Arial"/>
      <family val="2"/>
    </font>
    <font>
      <sz val="11"/>
      <name val="Arial"/>
      <family val="2"/>
    </font>
    <font>
      <b/>
      <sz val="11"/>
      <name val="Arial"/>
      <family val="2"/>
    </font>
    <font>
      <sz val="10"/>
      <name val="MS Sans Serif"/>
      <charset val="134"/>
    </font>
    <font>
      <b/>
      <i/>
      <sz val="10"/>
      <name val="Arial"/>
      <family val="2"/>
    </font>
  </fonts>
  <fills count="20">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0" tint="-0.14999847407452621"/>
        <bgColor indexed="24"/>
      </patternFill>
    </fill>
    <fill>
      <patternFill patternType="solid">
        <fgColor indexed="9"/>
        <bgColor indexed="26"/>
      </patternFill>
    </fill>
    <fill>
      <patternFill patternType="solid">
        <fgColor theme="0" tint="-0.14999847407452621"/>
        <bgColor indexed="41"/>
      </patternFill>
    </fill>
    <fill>
      <patternFill patternType="solid">
        <fgColor theme="0" tint="-0.14999847407452621"/>
        <bgColor indexed="27"/>
      </patternFill>
    </fill>
    <fill>
      <patternFill patternType="solid">
        <fgColor theme="0" tint="-0.14999847407452621"/>
        <bgColor indexed="26"/>
      </patternFill>
    </fill>
    <fill>
      <patternFill patternType="solid">
        <fgColor theme="2"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3" tint="0.39994506668294322"/>
        <bgColor indexed="64"/>
      </patternFill>
    </fill>
    <fill>
      <patternFill patternType="solid">
        <fgColor rgb="FFFFFF00"/>
        <bgColor indexed="64"/>
      </patternFill>
    </fill>
    <fill>
      <patternFill patternType="solid">
        <fgColor rgb="FFFFFFFF"/>
        <bgColor rgb="FFFFFFFF"/>
      </patternFill>
    </fill>
    <fill>
      <patternFill patternType="solid">
        <fgColor rgb="FFD8ECF6"/>
        <bgColor rgb="FFD8ECF6"/>
      </patternFill>
    </fill>
    <fill>
      <patternFill patternType="solid">
        <fgColor rgb="FFDFF0D8"/>
        <bgColor rgb="FFDFF0D8"/>
      </patternFill>
    </fill>
    <fill>
      <patternFill patternType="solid">
        <fgColor rgb="FFF7F3DF"/>
        <bgColor rgb="FFF7F3DF"/>
      </patternFill>
    </fill>
    <fill>
      <patternFill patternType="solid">
        <fgColor rgb="FFD6D6D6"/>
        <bgColor rgb="FFD6D6D6"/>
      </patternFill>
    </fill>
    <fill>
      <patternFill patternType="solid">
        <fgColor rgb="FFEFEFEF"/>
        <bgColor rgb="FFEFEFEF"/>
      </patternFill>
    </fill>
  </fills>
  <borders count="104">
    <border>
      <left/>
      <right/>
      <top/>
      <bottom/>
      <diagonal/>
    </border>
    <border>
      <left style="thin">
        <color rgb="FFCCCCCC"/>
      </left>
      <right style="thin">
        <color rgb="FFCCCCCC"/>
      </right>
      <top style="thin">
        <color rgb="FFCCCCCC"/>
      </top>
      <bottom style="thin">
        <color rgb="FFCCCCCC"/>
      </bottom>
      <diagonal/>
    </border>
    <border>
      <left/>
      <right/>
      <top/>
      <bottom style="thick">
        <color rgb="FFFF5500"/>
      </bottom>
      <diagonal/>
    </border>
    <border>
      <left/>
      <right/>
      <top/>
      <bottom style="double">
        <color indexed="8"/>
      </bottom>
      <diagonal/>
    </border>
    <border>
      <left/>
      <right/>
      <top style="double">
        <color indexed="8"/>
      </top>
      <bottom style="double">
        <color indexed="8"/>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hair">
        <color indexed="8"/>
      </left>
      <right/>
      <top style="hair">
        <color indexed="8"/>
      </top>
      <bottom/>
      <diagonal/>
    </border>
    <border>
      <left/>
      <right/>
      <top style="hair">
        <color indexed="8"/>
      </top>
      <bottom style="thin">
        <color indexed="8"/>
      </bottom>
      <diagonal/>
    </border>
    <border>
      <left/>
      <right style="hair">
        <color indexed="8"/>
      </right>
      <top style="hair">
        <color indexed="8"/>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top style="hair">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ck">
        <color rgb="FF000000"/>
      </top>
      <bottom/>
      <diagonal/>
    </border>
    <border>
      <left style="medium">
        <color indexed="64"/>
      </left>
      <right/>
      <top/>
      <bottom style="double">
        <color indexed="8"/>
      </bottom>
      <diagonal/>
    </border>
    <border>
      <left/>
      <right style="medium">
        <color indexed="64"/>
      </right>
      <top/>
      <bottom style="double">
        <color indexed="8"/>
      </bottom>
      <diagonal/>
    </border>
    <border>
      <left style="medium">
        <color indexed="64"/>
      </left>
      <right/>
      <top style="double">
        <color indexed="8"/>
      </top>
      <bottom style="double">
        <color indexed="8"/>
      </bottom>
      <diagonal/>
    </border>
    <border>
      <left/>
      <right style="medium">
        <color indexed="64"/>
      </right>
      <top style="double">
        <color indexed="8"/>
      </top>
      <bottom style="double">
        <color indexed="8"/>
      </bottom>
      <diagonal/>
    </border>
    <border>
      <left style="medium">
        <color indexed="64"/>
      </left>
      <right style="thin">
        <color indexed="8"/>
      </right>
      <top style="double">
        <color indexed="8"/>
      </top>
      <bottom/>
      <diagonal/>
    </border>
    <border>
      <left/>
      <right style="medium">
        <color indexed="64"/>
      </right>
      <top style="double">
        <color indexed="8"/>
      </top>
      <bottom/>
      <diagonal/>
    </border>
    <border>
      <left style="medium">
        <color indexed="64"/>
      </left>
      <right style="thin">
        <color indexed="8"/>
      </right>
      <top/>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medium">
        <color indexed="64"/>
      </left>
      <right style="hair">
        <color indexed="8"/>
      </right>
      <top/>
      <bottom/>
      <diagonal/>
    </border>
    <border>
      <left/>
      <right/>
      <top/>
      <bottom style="thin">
        <color indexed="8"/>
      </bottom>
      <diagonal/>
    </border>
    <border>
      <left style="medium">
        <color indexed="64"/>
      </left>
      <right style="hair">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right style="medium">
        <color indexed="64"/>
      </right>
      <top/>
      <bottom style="thick">
        <color rgb="FFFF5500"/>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style="thick">
        <color rgb="FF000000"/>
      </top>
      <bottom/>
      <diagonal/>
    </border>
    <border>
      <left/>
      <right style="medium">
        <color indexed="64"/>
      </right>
      <top style="thick">
        <color rgb="FF000000"/>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auto="1"/>
      </right>
      <top style="thin">
        <color auto="1"/>
      </top>
      <bottom style="thin">
        <color auto="1"/>
      </bottom>
      <diagonal/>
    </border>
    <border>
      <left style="hair">
        <color auto="1"/>
      </left>
      <right style="hair">
        <color auto="1"/>
      </right>
      <top/>
      <bottom style="thin">
        <color auto="1"/>
      </bottom>
      <diagonal/>
    </border>
  </borders>
  <cellStyleXfs count="14">
    <xf numFmtId="0" fontId="0" fillId="0" borderId="0"/>
    <xf numFmtId="0" fontId="6" fillId="0" borderId="0"/>
    <xf numFmtId="0" fontId="8" fillId="0" borderId="0"/>
    <xf numFmtId="167" fontId="8" fillId="0" borderId="0" applyFill="0" applyBorder="0" applyAlignment="0" applyProtection="0"/>
    <xf numFmtId="44" fontId="39"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8" fillId="0" borderId="0"/>
    <xf numFmtId="0" fontId="49" fillId="0" borderId="0"/>
    <xf numFmtId="0" fontId="51" fillId="0" borderId="0"/>
    <xf numFmtId="9" fontId="6" fillId="0" borderId="0" applyFont="0" applyFill="0" applyBorder="0" applyAlignment="0" applyProtection="0"/>
  </cellStyleXfs>
  <cellXfs count="567">
    <xf numFmtId="0" fontId="0" fillId="0" borderId="0" xfId="0"/>
    <xf numFmtId="0" fontId="6" fillId="0" borderId="0" xfId="1"/>
    <xf numFmtId="0" fontId="11" fillId="4" borderId="5" xfId="2" applyFont="1" applyFill="1" applyBorder="1" applyAlignment="1">
      <alignment horizontal="center" vertical="center"/>
    </xf>
    <xf numFmtId="0" fontId="11" fillId="4" borderId="6" xfId="2" applyFont="1" applyFill="1" applyBorder="1" applyAlignment="1">
      <alignment horizontal="center" vertical="center"/>
    </xf>
    <xf numFmtId="0" fontId="11" fillId="4" borderId="7" xfId="2" applyFont="1" applyFill="1" applyBorder="1" applyAlignment="1">
      <alignment horizontal="center" vertical="center"/>
    </xf>
    <xf numFmtId="0" fontId="12" fillId="4" borderId="7" xfId="2" applyFont="1" applyFill="1" applyBorder="1" applyAlignment="1">
      <alignment vertical="center"/>
    </xf>
    <xf numFmtId="0" fontId="12" fillId="4" borderId="5" xfId="2" applyFont="1" applyFill="1" applyBorder="1" applyAlignment="1">
      <alignment vertical="center"/>
    </xf>
    <xf numFmtId="0" fontId="11" fillId="4" borderId="7" xfId="2" applyFont="1" applyFill="1" applyBorder="1" applyAlignment="1">
      <alignment horizontal="left" vertical="center"/>
    </xf>
    <xf numFmtId="0" fontId="13" fillId="4" borderId="5" xfId="2" applyFont="1" applyFill="1" applyBorder="1" applyAlignment="1">
      <alignment vertical="center"/>
    </xf>
    <xf numFmtId="0" fontId="11" fillId="4" borderId="8" xfId="2" applyFont="1" applyFill="1" applyBorder="1" applyAlignment="1">
      <alignment horizontal="left" vertical="center"/>
    </xf>
    <xf numFmtId="0" fontId="14" fillId="4" borderId="7" xfId="2" applyFont="1" applyFill="1" applyBorder="1" applyAlignment="1">
      <alignment vertical="center"/>
    </xf>
    <xf numFmtId="0" fontId="15" fillId="4" borderId="7" xfId="2" applyFont="1" applyFill="1" applyBorder="1" applyAlignment="1">
      <alignment vertical="center"/>
    </xf>
    <xf numFmtId="0" fontId="13" fillId="4" borderId="7" xfId="2" applyFont="1" applyFill="1" applyBorder="1" applyAlignment="1">
      <alignment vertical="center"/>
    </xf>
    <xf numFmtId="0" fontId="11" fillId="4" borderId="7" xfId="2" applyFont="1" applyFill="1" applyBorder="1" applyAlignment="1">
      <alignment vertical="center"/>
    </xf>
    <xf numFmtId="0" fontId="12" fillId="4" borderId="9"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vertical="center"/>
    </xf>
    <xf numFmtId="0" fontId="13" fillId="4" borderId="9" xfId="2" applyFont="1" applyFill="1" applyBorder="1" applyAlignment="1">
      <alignment vertical="center"/>
    </xf>
    <xf numFmtId="0" fontId="12" fillId="4" borderId="11" xfId="2" applyFont="1" applyFill="1" applyBorder="1" applyAlignment="1">
      <alignment vertical="center"/>
    </xf>
    <xf numFmtId="165" fontId="19" fillId="5" borderId="12" xfId="2" applyNumberFormat="1" applyFont="1" applyFill="1" applyBorder="1" applyAlignment="1">
      <alignment horizontal="right" vertical="center"/>
    </xf>
    <xf numFmtId="0" fontId="18" fillId="5" borderId="12" xfId="2" applyFont="1" applyFill="1" applyBorder="1" applyAlignment="1">
      <alignment horizontal="center" vertical="center"/>
    </xf>
    <xf numFmtId="0" fontId="20" fillId="5" borderId="13" xfId="2" applyFont="1" applyFill="1" applyBorder="1" applyAlignment="1">
      <alignment vertical="center"/>
    </xf>
    <xf numFmtId="0" fontId="18" fillId="5" borderId="14" xfId="2" applyFont="1" applyFill="1" applyBorder="1" applyAlignment="1">
      <alignment vertical="center"/>
    </xf>
    <xf numFmtId="0" fontId="18" fillId="5" borderId="15" xfId="2" applyFont="1" applyFill="1" applyBorder="1" applyAlignment="1">
      <alignment vertical="center"/>
    </xf>
    <xf numFmtId="0" fontId="18" fillId="5" borderId="13" xfId="2" applyFont="1" applyFill="1" applyBorder="1" applyAlignment="1">
      <alignment horizontal="left" vertical="center"/>
    </xf>
    <xf numFmtId="4" fontId="21" fillId="5" borderId="15" xfId="2" applyNumberFormat="1" applyFont="1" applyFill="1" applyBorder="1" applyAlignment="1">
      <alignment horizontal="center" vertical="center"/>
    </xf>
    <xf numFmtId="0" fontId="18" fillId="5" borderId="13" xfId="2" applyFont="1" applyFill="1" applyBorder="1" applyAlignment="1">
      <alignment vertical="center"/>
    </xf>
    <xf numFmtId="4" fontId="19" fillId="5" borderId="15" xfId="2" applyNumberFormat="1" applyFont="1" applyFill="1" applyBorder="1" applyAlignment="1">
      <alignment horizontal="center" vertical="center"/>
    </xf>
    <xf numFmtId="166" fontId="19" fillId="5" borderId="12" xfId="2" applyNumberFormat="1" applyFont="1" applyFill="1" applyBorder="1" applyAlignment="1">
      <alignment horizontal="center" vertical="center"/>
    </xf>
    <xf numFmtId="165" fontId="19" fillId="5" borderId="16" xfId="2" applyNumberFormat="1" applyFont="1" applyFill="1" applyBorder="1" applyAlignment="1">
      <alignment horizontal="right" vertical="center"/>
    </xf>
    <xf numFmtId="0" fontId="18" fillId="5" borderId="16" xfId="2" applyFont="1" applyFill="1" applyBorder="1" applyAlignment="1">
      <alignment horizontal="center" vertical="center"/>
    </xf>
    <xf numFmtId="0" fontId="20" fillId="5" borderId="17" xfId="2" applyFont="1" applyFill="1" applyBorder="1" applyAlignment="1">
      <alignment vertical="center"/>
    </xf>
    <xf numFmtId="0" fontId="18" fillId="5" borderId="18" xfId="2" applyFont="1" applyFill="1" applyBorder="1" applyAlignment="1">
      <alignment vertical="center"/>
    </xf>
    <xf numFmtId="0" fontId="18" fillId="5" borderId="19" xfId="2" applyFont="1" applyFill="1" applyBorder="1" applyAlignment="1">
      <alignment vertical="center"/>
    </xf>
    <xf numFmtId="0" fontId="18" fillId="5" borderId="17" xfId="2" applyFont="1" applyFill="1" applyBorder="1" applyAlignment="1">
      <alignment horizontal="left" vertical="center"/>
    </xf>
    <xf numFmtId="4" fontId="21" fillId="5" borderId="19" xfId="2" applyNumberFormat="1" applyFont="1" applyFill="1" applyBorder="1" applyAlignment="1">
      <alignment horizontal="center" vertical="center"/>
    </xf>
    <xf numFmtId="0" fontId="18" fillId="5" borderId="17" xfId="2" applyFont="1" applyFill="1" applyBorder="1" applyAlignment="1">
      <alignment vertical="center"/>
    </xf>
    <xf numFmtId="4" fontId="19" fillId="5" borderId="19" xfId="2" applyNumberFormat="1" applyFont="1" applyFill="1" applyBorder="1" applyAlignment="1">
      <alignment horizontal="center" vertical="center"/>
    </xf>
    <xf numFmtId="166" fontId="19" fillId="5" borderId="16" xfId="2" applyNumberFormat="1" applyFont="1" applyFill="1" applyBorder="1" applyAlignment="1">
      <alignment horizontal="center" vertical="center"/>
    </xf>
    <xf numFmtId="2" fontId="23" fillId="5" borderId="19" xfId="2" applyNumberFormat="1" applyFont="1" applyFill="1" applyBorder="1" applyAlignment="1">
      <alignment vertical="center"/>
    </xf>
    <xf numFmtId="0" fontId="18" fillId="0" borderId="17" xfId="2" applyFont="1" applyBorder="1" applyAlignment="1">
      <alignment vertical="center"/>
    </xf>
    <xf numFmtId="0" fontId="18" fillId="0" borderId="19" xfId="2" applyFont="1" applyBorder="1" applyAlignment="1">
      <alignment vertical="center"/>
    </xf>
    <xf numFmtId="0" fontId="23" fillId="5" borderId="17" xfId="2" applyFont="1" applyFill="1" applyBorder="1" applyAlignment="1">
      <alignment vertical="center"/>
    </xf>
    <xf numFmtId="4" fontId="23" fillId="0" borderId="17" xfId="2" applyNumberFormat="1" applyFont="1" applyBorder="1" applyAlignment="1">
      <alignment horizontal="left" vertical="center"/>
    </xf>
    <xf numFmtId="0" fontId="23" fillId="5" borderId="19" xfId="2" applyFont="1" applyFill="1" applyBorder="1" applyAlignment="1">
      <alignment vertical="center"/>
    </xf>
    <xf numFmtId="4" fontId="23" fillId="5" borderId="19" xfId="2" applyNumberFormat="1" applyFont="1" applyFill="1" applyBorder="1" applyAlignment="1">
      <alignment horizontal="right" vertical="center"/>
    </xf>
    <xf numFmtId="165" fontId="24" fillId="5" borderId="16" xfId="2" applyNumberFormat="1" applyFont="1" applyFill="1" applyBorder="1" applyAlignment="1">
      <alignment horizontal="right" vertical="center"/>
    </xf>
    <xf numFmtId="0" fontId="24" fillId="5" borderId="16" xfId="2" applyFont="1" applyFill="1" applyBorder="1" applyAlignment="1">
      <alignment vertical="center"/>
    </xf>
    <xf numFmtId="4" fontId="25" fillId="5" borderId="19" xfId="2" applyNumberFormat="1" applyFont="1" applyFill="1" applyBorder="1" applyAlignment="1">
      <alignment horizontal="right" vertical="center"/>
    </xf>
    <xf numFmtId="165" fontId="24" fillId="5" borderId="20" xfId="2" applyNumberFormat="1" applyFont="1" applyFill="1" applyBorder="1" applyAlignment="1">
      <alignment horizontal="right" vertical="center"/>
    </xf>
    <xf numFmtId="0" fontId="18" fillId="5" borderId="20" xfId="2" applyFont="1" applyFill="1" applyBorder="1" applyAlignment="1">
      <alignment horizontal="center" vertical="center"/>
    </xf>
    <xf numFmtId="0" fontId="24" fillId="5" borderId="20" xfId="2" applyFont="1" applyFill="1" applyBorder="1" applyAlignment="1">
      <alignment vertical="center"/>
    </xf>
    <xf numFmtId="0" fontId="20" fillId="5" borderId="21" xfId="2" applyFont="1" applyFill="1" applyBorder="1" applyAlignment="1">
      <alignment vertical="center"/>
    </xf>
    <xf numFmtId="0" fontId="18" fillId="5" borderId="22" xfId="2" applyFont="1" applyFill="1" applyBorder="1" applyAlignment="1">
      <alignment vertical="center"/>
    </xf>
    <xf numFmtId="0" fontId="18" fillId="5" borderId="23" xfId="2" applyFont="1" applyFill="1" applyBorder="1" applyAlignment="1">
      <alignment vertical="center"/>
    </xf>
    <xf numFmtId="0" fontId="18" fillId="5" borderId="21" xfId="2" applyFont="1" applyFill="1" applyBorder="1" applyAlignment="1">
      <alignment vertical="center"/>
    </xf>
    <xf numFmtId="4" fontId="25" fillId="5" borderId="23" xfId="2" applyNumberFormat="1" applyFont="1" applyFill="1" applyBorder="1" applyAlignment="1">
      <alignment horizontal="right" vertical="center"/>
    </xf>
    <xf numFmtId="166" fontId="19" fillId="5" borderId="20" xfId="2" applyNumberFormat="1" applyFont="1" applyFill="1" applyBorder="1" applyAlignment="1">
      <alignment horizontal="center" vertical="center"/>
    </xf>
    <xf numFmtId="0" fontId="26" fillId="6" borderId="24" xfId="2" applyFont="1" applyFill="1" applyBorder="1" applyAlignment="1">
      <alignment horizontal="left" vertical="center"/>
    </xf>
    <xf numFmtId="0" fontId="18" fillId="6" borderId="25" xfId="2" applyFont="1" applyFill="1" applyBorder="1" applyAlignment="1">
      <alignment vertical="center"/>
    </xf>
    <xf numFmtId="0" fontId="30" fillId="6" borderId="25" xfId="2" applyFont="1" applyFill="1" applyBorder="1" applyAlignment="1">
      <alignment horizontal="center" vertical="center"/>
    </xf>
    <xf numFmtId="0" fontId="18" fillId="6" borderId="25" xfId="2" applyFont="1" applyFill="1" applyBorder="1" applyAlignment="1">
      <alignment horizontal="center" vertical="center"/>
    </xf>
    <xf numFmtId="0" fontId="30" fillId="6" borderId="25" xfId="2" applyFont="1" applyFill="1" applyBorder="1" applyAlignment="1">
      <alignment vertical="center"/>
    </xf>
    <xf numFmtId="0" fontId="26" fillId="6" borderId="25" xfId="2" applyFont="1" applyFill="1" applyBorder="1" applyAlignment="1">
      <alignment horizontal="right" vertical="center"/>
    </xf>
    <xf numFmtId="0" fontId="18" fillId="6" borderId="26" xfId="2" applyFont="1" applyFill="1" applyBorder="1" applyAlignment="1">
      <alignment vertical="center"/>
    </xf>
    <xf numFmtId="165" fontId="18" fillId="7" borderId="27" xfId="2" applyNumberFormat="1" applyFont="1" applyFill="1" applyBorder="1" applyAlignment="1">
      <alignment horizontal="right" vertical="center"/>
    </xf>
    <xf numFmtId="165" fontId="27" fillId="7" borderId="28" xfId="2" applyNumberFormat="1" applyFont="1" applyFill="1" applyBorder="1" applyAlignment="1">
      <alignment vertical="center"/>
    </xf>
    <xf numFmtId="165" fontId="27" fillId="7" borderId="28" xfId="2" applyNumberFormat="1" applyFont="1" applyFill="1" applyBorder="1" applyAlignment="1">
      <alignment horizontal="center" vertical="center"/>
    </xf>
    <xf numFmtId="168" fontId="26" fillId="7" borderId="28" xfId="2" applyNumberFormat="1" applyFont="1" applyFill="1" applyBorder="1" applyAlignment="1">
      <alignment horizontal="center" vertical="center"/>
    </xf>
    <xf numFmtId="165" fontId="28" fillId="7" borderId="28" xfId="2" applyNumberFormat="1" applyFont="1" applyFill="1" applyBorder="1" applyAlignment="1">
      <alignment horizontal="center" vertical="center"/>
    </xf>
    <xf numFmtId="3" fontId="28" fillId="7" borderId="29" xfId="2" applyNumberFormat="1" applyFont="1" applyFill="1" applyBorder="1" applyAlignment="1">
      <alignment horizontal="left" vertical="center"/>
    </xf>
    <xf numFmtId="0" fontId="18" fillId="7" borderId="30" xfId="2" applyFont="1" applyFill="1" applyBorder="1" applyAlignment="1">
      <alignment horizontal="right" vertical="center"/>
    </xf>
    <xf numFmtId="0" fontId="27" fillId="7" borderId="31" xfId="2" applyFont="1" applyFill="1" applyBorder="1" applyAlignment="1">
      <alignment horizontal="center" vertical="center"/>
    </xf>
    <xf numFmtId="168" fontId="26" fillId="7" borderId="31" xfId="2" applyNumberFormat="1" applyFont="1" applyFill="1" applyBorder="1" applyAlignment="1">
      <alignment horizontal="center" vertical="center"/>
    </xf>
    <xf numFmtId="165" fontId="27" fillId="7" borderId="31" xfId="2" applyNumberFormat="1" applyFont="1" applyFill="1" applyBorder="1" applyAlignment="1">
      <alignment horizontal="center" vertical="center"/>
    </xf>
    <xf numFmtId="0" fontId="27" fillId="7" borderId="32" xfId="2" applyFont="1" applyFill="1" applyBorder="1" applyAlignment="1">
      <alignment horizontal="center" vertical="center"/>
    </xf>
    <xf numFmtId="0" fontId="30" fillId="7" borderId="33" xfId="2" applyFont="1" applyFill="1" applyBorder="1" applyAlignment="1">
      <alignment vertical="center"/>
    </xf>
    <xf numFmtId="0" fontId="27" fillId="7" borderId="33" xfId="2" applyFont="1" applyFill="1" applyBorder="1" applyAlignment="1">
      <alignment horizontal="center" vertical="center"/>
    </xf>
    <xf numFmtId="1" fontId="34" fillId="7" borderId="29" xfId="2" applyNumberFormat="1" applyFont="1" applyFill="1" applyBorder="1" applyAlignment="1">
      <alignment horizontal="left" vertical="center"/>
    </xf>
    <xf numFmtId="165" fontId="24" fillId="7" borderId="30" xfId="2" applyNumberFormat="1" applyFont="1" applyFill="1" applyBorder="1" applyAlignment="1">
      <alignment vertical="center"/>
    </xf>
    <xf numFmtId="0" fontId="30" fillId="7" borderId="31" xfId="2" applyFont="1" applyFill="1" applyBorder="1" applyAlignment="1">
      <alignment vertical="center"/>
    </xf>
    <xf numFmtId="0" fontId="27" fillId="7" borderId="31" xfId="2" applyFont="1" applyFill="1" applyBorder="1" applyAlignment="1">
      <alignment vertical="center"/>
    </xf>
    <xf numFmtId="0" fontId="35" fillId="7" borderId="32" xfId="2" applyFont="1" applyFill="1" applyBorder="1" applyAlignment="1">
      <alignment horizontal="right" vertical="center"/>
    </xf>
    <xf numFmtId="0" fontId="18" fillId="7" borderId="34" xfId="2" applyFont="1" applyFill="1" applyBorder="1" applyAlignment="1">
      <alignment horizontal="right" vertical="center"/>
    </xf>
    <xf numFmtId="0" fontId="30" fillId="7" borderId="18" xfId="2" applyFont="1" applyFill="1" applyBorder="1" applyAlignment="1">
      <alignment vertical="center"/>
    </xf>
    <xf numFmtId="165" fontId="26" fillId="7" borderId="18" xfId="2" applyNumberFormat="1" applyFont="1" applyFill="1" applyBorder="1" applyAlignment="1">
      <alignment horizontal="center" vertical="center"/>
    </xf>
    <xf numFmtId="0" fontId="27" fillId="7" borderId="18" xfId="2" applyFont="1" applyFill="1" applyBorder="1" applyAlignment="1">
      <alignment vertical="center"/>
    </xf>
    <xf numFmtId="0" fontId="34" fillId="7" borderId="35" xfId="2" applyFont="1" applyFill="1" applyBorder="1" applyAlignment="1">
      <alignment horizontal="left" vertical="center"/>
    </xf>
    <xf numFmtId="0" fontId="24" fillId="8" borderId="34" xfId="2" applyFont="1" applyFill="1" applyBorder="1" applyAlignment="1">
      <alignment horizontal="right" vertical="center"/>
    </xf>
    <xf numFmtId="0" fontId="30" fillId="8" borderId="18" xfId="2" applyFont="1" applyFill="1" applyBorder="1" applyAlignment="1">
      <alignment horizontal="center" vertical="center"/>
    </xf>
    <xf numFmtId="0" fontId="30" fillId="8" borderId="18" xfId="2" applyFont="1" applyFill="1" applyBorder="1" applyAlignment="1">
      <alignment vertical="center"/>
    </xf>
    <xf numFmtId="10" fontId="26" fillId="8" borderId="18" xfId="2" applyNumberFormat="1" applyFont="1" applyFill="1" applyBorder="1" applyAlignment="1">
      <alignment horizontal="center" vertical="center"/>
    </xf>
    <xf numFmtId="0" fontId="27" fillId="8" borderId="35" xfId="2" applyFont="1" applyFill="1" applyBorder="1" applyAlignment="1">
      <alignment horizontal="center" vertical="center"/>
    </xf>
    <xf numFmtId="0" fontId="20" fillId="5" borderId="3" xfId="2" applyFont="1" applyFill="1" applyBorder="1" applyAlignment="1">
      <alignment vertical="center"/>
    </xf>
    <xf numFmtId="0" fontId="27" fillId="5" borderId="3" xfId="2" applyFont="1" applyFill="1" applyBorder="1" applyAlignment="1">
      <alignment vertical="center"/>
    </xf>
    <xf numFmtId="0" fontId="3" fillId="2" borderId="0" xfId="0" applyFont="1" applyFill="1" applyAlignment="1">
      <alignment vertical="top" wrapText="1"/>
    </xf>
    <xf numFmtId="0" fontId="36" fillId="3" borderId="0" xfId="1" applyFont="1" applyFill="1" applyAlignment="1">
      <alignment horizontal="left" vertical="center" wrapText="1"/>
    </xf>
    <xf numFmtId="0" fontId="0" fillId="0" borderId="39" xfId="0" applyBorder="1"/>
    <xf numFmtId="0" fontId="0" fillId="0" borderId="41" xfId="0" applyBorder="1"/>
    <xf numFmtId="0" fontId="0" fillId="0" borderId="42" xfId="0" applyBorder="1"/>
    <xf numFmtId="0" fontId="0" fillId="0" borderId="43" xfId="0" applyBorder="1"/>
    <xf numFmtId="0" fontId="1" fillId="2" borderId="39" xfId="0" applyFont="1" applyFill="1" applyBorder="1" applyAlignment="1">
      <alignment horizontal="left" vertical="top" wrapText="1"/>
    </xf>
    <xf numFmtId="0" fontId="40" fillId="0" borderId="37" xfId="5" applyFont="1" applyBorder="1" applyAlignment="1">
      <alignment horizontal="centerContinuous"/>
    </xf>
    <xf numFmtId="43" fontId="6" fillId="0" borderId="38" xfId="6" applyFont="1" applyBorder="1" applyAlignment="1">
      <alignment horizontal="centerContinuous" vertical="center"/>
    </xf>
    <xf numFmtId="43" fontId="6" fillId="0" borderId="0" xfId="6" applyFont="1" applyBorder="1" applyAlignment="1">
      <alignment horizontal="center" vertical="center"/>
    </xf>
    <xf numFmtId="0" fontId="6" fillId="0" borderId="0" xfId="5" applyAlignment="1">
      <alignment vertical="center"/>
    </xf>
    <xf numFmtId="0" fontId="41" fillId="0" borderId="39" xfId="5" applyFont="1" applyBorder="1" applyAlignment="1">
      <alignment horizontal="centerContinuous" vertical="center"/>
    </xf>
    <xf numFmtId="0" fontId="42" fillId="0" borderId="0" xfId="5" applyFont="1" applyAlignment="1">
      <alignment horizontal="centerContinuous" vertical="center"/>
    </xf>
    <xf numFmtId="0" fontId="42" fillId="0" borderId="0" xfId="5" applyFont="1" applyAlignment="1">
      <alignment horizontal="centerContinuous" vertical="center" wrapText="1"/>
    </xf>
    <xf numFmtId="43" fontId="42" fillId="0" borderId="0" xfId="6" applyFont="1" applyBorder="1" applyAlignment="1">
      <alignment horizontal="centerContinuous" vertical="center"/>
    </xf>
    <xf numFmtId="43" fontId="42" fillId="0" borderId="40" xfId="6" applyFont="1" applyBorder="1" applyAlignment="1">
      <alignment horizontal="centerContinuous" vertical="center"/>
    </xf>
    <xf numFmtId="43" fontId="42" fillId="0" borderId="0" xfId="6" applyFont="1" applyBorder="1" applyAlignment="1">
      <alignment horizontal="center" vertical="center"/>
    </xf>
    <xf numFmtId="43" fontId="42" fillId="0" borderId="0" xfId="5" applyNumberFormat="1" applyFont="1" applyAlignment="1">
      <alignment vertical="center"/>
    </xf>
    <xf numFmtId="0" fontId="42" fillId="0" borderId="0" xfId="5" applyFont="1" applyAlignment="1">
      <alignment vertical="center"/>
    </xf>
    <xf numFmtId="4" fontId="42" fillId="0" borderId="0" xfId="5" applyNumberFormat="1" applyFont="1" applyAlignment="1">
      <alignment vertical="center"/>
    </xf>
    <xf numFmtId="169" fontId="42" fillId="0" borderId="0" xfId="5" applyNumberFormat="1" applyFont="1" applyAlignment="1">
      <alignment vertical="center"/>
    </xf>
    <xf numFmtId="0" fontId="40" fillId="0" borderId="39" xfId="5" applyFont="1" applyBorder="1" applyAlignment="1">
      <alignment horizontal="centerContinuous" vertical="center"/>
    </xf>
    <xf numFmtId="0" fontId="6" fillId="0" borderId="0" xfId="5" applyAlignment="1">
      <alignment horizontal="centerContinuous" vertical="center"/>
    </xf>
    <xf numFmtId="0" fontId="6" fillId="0" borderId="0" xfId="5" applyAlignment="1">
      <alignment horizontal="centerContinuous" vertical="center" wrapText="1"/>
    </xf>
    <xf numFmtId="43" fontId="6" fillId="0" borderId="0" xfId="6" applyFont="1" applyBorder="1" applyAlignment="1">
      <alignment horizontal="centerContinuous" vertical="center"/>
    </xf>
    <xf numFmtId="43" fontId="6" fillId="0" borderId="40" xfId="6" applyFont="1" applyBorder="1" applyAlignment="1">
      <alignment horizontal="centerContinuous" vertical="center"/>
    </xf>
    <xf numFmtId="0" fontId="6" fillId="0" borderId="39" xfId="5" applyBorder="1" applyAlignment="1">
      <alignment horizontal="center" vertical="center"/>
    </xf>
    <xf numFmtId="0" fontId="6" fillId="0" borderId="0" xfId="5" applyAlignment="1">
      <alignment vertical="center" wrapText="1"/>
    </xf>
    <xf numFmtId="43" fontId="6" fillId="0" borderId="0" xfId="6" applyFont="1" applyBorder="1" applyAlignment="1">
      <alignment vertical="center"/>
    </xf>
    <xf numFmtId="0" fontId="6" fillId="0" borderId="0" xfId="5" applyAlignment="1">
      <alignment horizontal="center" vertical="center"/>
    </xf>
    <xf numFmtId="43" fontId="6" fillId="0" borderId="40" xfId="6" applyFont="1" applyBorder="1" applyAlignment="1">
      <alignment vertical="center"/>
    </xf>
    <xf numFmtId="170" fontId="6" fillId="0" borderId="0" xfId="5" applyNumberFormat="1" applyAlignment="1">
      <alignment vertical="center"/>
    </xf>
    <xf numFmtId="43" fontId="36" fillId="0" borderId="0" xfId="5" applyNumberFormat="1" applyFont="1" applyAlignment="1">
      <alignment horizontal="center" vertical="center"/>
    </xf>
    <xf numFmtId="0" fontId="36" fillId="0" borderId="0" xfId="5" applyFont="1" applyAlignment="1">
      <alignment horizontal="center" vertical="center"/>
    </xf>
    <xf numFmtId="44" fontId="36" fillId="0" borderId="0" xfId="9" applyFont="1" applyAlignment="1">
      <alignment horizontal="center" vertical="center"/>
    </xf>
    <xf numFmtId="9" fontId="36" fillId="0" borderId="0" xfId="8" applyFont="1" applyAlignment="1">
      <alignment horizontal="center" vertical="center"/>
    </xf>
    <xf numFmtId="0" fontId="43" fillId="3" borderId="0" xfId="5" applyFont="1" applyFill="1"/>
    <xf numFmtId="171" fontId="43" fillId="3" borderId="0" xfId="5" applyNumberFormat="1" applyFont="1" applyFill="1"/>
    <xf numFmtId="44" fontId="43" fillId="3" borderId="0" xfId="9" applyFont="1" applyFill="1"/>
    <xf numFmtId="9" fontId="43" fillId="3" borderId="0" xfId="8" applyFont="1" applyFill="1"/>
    <xf numFmtId="43" fontId="44" fillId="9" borderId="0" xfId="6" applyFont="1" applyFill="1" applyAlignment="1">
      <alignment vertical="center"/>
    </xf>
    <xf numFmtId="0" fontId="44" fillId="9" borderId="0" xfId="5" applyFont="1" applyFill="1"/>
    <xf numFmtId="0" fontId="6" fillId="9" borderId="0" xfId="5" applyFill="1" applyAlignment="1">
      <alignment vertical="center"/>
    </xf>
    <xf numFmtId="44" fontId="6" fillId="9" borderId="0" xfId="5" applyNumberFormat="1" applyFill="1" applyAlignment="1">
      <alignment vertical="center"/>
    </xf>
    <xf numFmtId="0" fontId="45" fillId="0" borderId="0" xfId="5" applyFont="1" applyAlignment="1">
      <alignment vertical="center"/>
    </xf>
    <xf numFmtId="43" fontId="6" fillId="0" borderId="0" xfId="6" applyFont="1" applyAlignment="1">
      <alignment horizontal="center" vertical="center"/>
    </xf>
    <xf numFmtId="0" fontId="43" fillId="0" borderId="0" xfId="5" applyFont="1"/>
    <xf numFmtId="0" fontId="3" fillId="2" borderId="39" xfId="0" applyFont="1" applyFill="1" applyBorder="1" applyAlignment="1">
      <alignment horizontal="left" vertical="top" wrapText="1"/>
    </xf>
    <xf numFmtId="0" fontId="36" fillId="0" borderId="39" xfId="5" applyFont="1" applyBorder="1" applyAlignment="1">
      <alignment horizontal="left" vertical="center" indent="1"/>
    </xf>
    <xf numFmtId="0" fontId="36" fillId="0" borderId="0" xfId="5" applyFont="1" applyAlignment="1">
      <alignment vertical="center"/>
    </xf>
    <xf numFmtId="0" fontId="36" fillId="0" borderId="0" xfId="5" applyFont="1" applyAlignment="1">
      <alignment horizontal="right" vertical="center"/>
    </xf>
    <xf numFmtId="43" fontId="36" fillId="0" borderId="0" xfId="6" applyFont="1" applyBorder="1" applyAlignment="1">
      <alignment horizontal="right" vertical="center"/>
    </xf>
    <xf numFmtId="10" fontId="6" fillId="0" borderId="40" xfId="8" applyNumberFormat="1" applyFont="1" applyBorder="1" applyAlignment="1">
      <alignment horizontal="center" vertical="center"/>
    </xf>
    <xf numFmtId="0" fontId="36" fillId="10" borderId="46" xfId="5" applyFont="1" applyFill="1" applyBorder="1" applyAlignment="1">
      <alignment horizontal="center" vertical="center" wrapText="1"/>
    </xf>
    <xf numFmtId="0" fontId="36" fillId="10" borderId="45" xfId="5" applyFont="1" applyFill="1" applyBorder="1" applyAlignment="1">
      <alignment horizontal="center" vertical="center" wrapText="1"/>
    </xf>
    <xf numFmtId="10" fontId="36" fillId="10" borderId="47" xfId="8" applyNumberFormat="1" applyFont="1" applyFill="1" applyBorder="1" applyAlignment="1">
      <alignment horizontal="center" vertical="center" wrapText="1"/>
    </xf>
    <xf numFmtId="43" fontId="36" fillId="0" borderId="0" xfId="6" applyFont="1" applyBorder="1" applyAlignment="1">
      <alignment horizontal="center" vertical="center"/>
    </xf>
    <xf numFmtId="44" fontId="28" fillId="3" borderId="45" xfId="4" applyFont="1" applyFill="1" applyBorder="1" applyAlignment="1">
      <alignment horizontal="center" vertical="top"/>
    </xf>
    <xf numFmtId="44" fontId="28" fillId="3" borderId="47" xfId="4" applyFont="1" applyFill="1" applyBorder="1" applyAlignment="1">
      <alignment horizontal="right" vertical="center" indent="1"/>
    </xf>
    <xf numFmtId="43" fontId="43" fillId="3" borderId="0" xfId="6" applyFont="1" applyFill="1" applyAlignment="1">
      <alignment horizontal="center" vertical="center"/>
    </xf>
    <xf numFmtId="43" fontId="44" fillId="9" borderId="0" xfId="6" applyFont="1" applyFill="1" applyAlignment="1">
      <alignment horizontal="center" vertical="center"/>
    </xf>
    <xf numFmtId="4" fontId="28" fillId="3" borderId="47" xfId="5" applyNumberFormat="1" applyFont="1" applyFill="1" applyBorder="1" applyAlignment="1">
      <alignment horizontal="right" vertical="center" indent="1"/>
    </xf>
    <xf numFmtId="44" fontId="28" fillId="9" borderId="45" xfId="4" applyFont="1" applyFill="1" applyBorder="1" applyAlignment="1">
      <alignment horizontal="center" vertical="top"/>
    </xf>
    <xf numFmtId="44" fontId="28" fillId="9" borderId="47" xfId="4" applyFont="1" applyFill="1" applyBorder="1" applyAlignment="1">
      <alignment horizontal="center" vertical="top"/>
    </xf>
    <xf numFmtId="43" fontId="6" fillId="9" borderId="0" xfId="6" applyFont="1" applyFill="1" applyBorder="1" applyAlignment="1">
      <alignment horizontal="center" vertical="center"/>
    </xf>
    <xf numFmtId="0" fontId="46" fillId="0" borderId="39" xfId="5" applyFont="1" applyBorder="1" applyAlignment="1">
      <alignment horizontal="left" vertical="center" indent="1"/>
    </xf>
    <xf numFmtId="0" fontId="45" fillId="0" borderId="0" xfId="5" applyFont="1" applyAlignment="1">
      <alignment horizontal="centerContinuous" vertical="center" wrapText="1"/>
    </xf>
    <xf numFmtId="0" fontId="45" fillId="0" borderId="0" xfId="5" applyFont="1" applyAlignment="1">
      <alignment horizontal="centerContinuous" vertical="center"/>
    </xf>
    <xf numFmtId="43" fontId="45" fillId="0" borderId="0" xfId="5" applyNumberFormat="1" applyFont="1" applyAlignment="1">
      <alignment vertical="center"/>
    </xf>
    <xf numFmtId="44" fontId="45" fillId="0" borderId="0" xfId="9" applyFont="1" applyFill="1" applyBorder="1" applyAlignment="1">
      <alignment vertical="center"/>
    </xf>
    <xf numFmtId="0" fontId="45" fillId="0" borderId="40" xfId="5" applyFont="1" applyBorder="1" applyAlignment="1">
      <alignment vertical="center"/>
    </xf>
    <xf numFmtId="0" fontId="43" fillId="0" borderId="39" xfId="5" applyFont="1" applyBorder="1" applyAlignment="1">
      <alignment horizontal="left"/>
    </xf>
    <xf numFmtId="0" fontId="43" fillId="0" borderId="0" xfId="5" applyFont="1" applyAlignment="1">
      <alignment horizontal="left" vertical="center"/>
    </xf>
    <xf numFmtId="0" fontId="43" fillId="0" borderId="0" xfId="5" applyFont="1" applyAlignment="1">
      <alignment horizontal="center"/>
    </xf>
    <xf numFmtId="0" fontId="43" fillId="0" borderId="0" xfId="5" applyFont="1" applyAlignment="1">
      <alignment horizontal="right"/>
    </xf>
    <xf numFmtId="0" fontId="43" fillId="0" borderId="40" xfId="5" applyFont="1" applyBorder="1"/>
    <xf numFmtId="43" fontId="43" fillId="0" borderId="0" xfId="6" applyFont="1" applyBorder="1" applyAlignment="1">
      <alignment horizontal="center" vertical="center"/>
    </xf>
    <xf numFmtId="0" fontId="6" fillId="0" borderId="40" xfId="5" applyBorder="1" applyAlignment="1">
      <alignment horizontal="center" vertical="center"/>
    </xf>
    <xf numFmtId="0" fontId="6" fillId="0" borderId="41" xfId="5" applyBorder="1" applyAlignment="1">
      <alignment horizontal="center" vertical="center"/>
    </xf>
    <xf numFmtId="0" fontId="6" fillId="0" borderId="42" xfId="5" applyBorder="1" applyAlignment="1">
      <alignment horizontal="center" vertical="center"/>
    </xf>
    <xf numFmtId="0" fontId="6" fillId="0" borderId="42" xfId="5" applyBorder="1" applyAlignment="1">
      <alignment vertical="center"/>
    </xf>
    <xf numFmtId="0" fontId="6" fillId="0" borderId="43" xfId="5" applyBorder="1" applyAlignment="1">
      <alignment horizontal="center" vertical="center"/>
    </xf>
    <xf numFmtId="0" fontId="49" fillId="0" borderId="0" xfId="11"/>
    <xf numFmtId="0" fontId="49" fillId="0" borderId="39" xfId="11" applyBorder="1"/>
    <xf numFmtId="0" fontId="49" fillId="0" borderId="41" xfId="11" applyBorder="1"/>
    <xf numFmtId="0" fontId="49" fillId="0" borderId="42" xfId="11" applyBorder="1"/>
    <xf numFmtId="0" fontId="49" fillId="0" borderId="43" xfId="11" applyBorder="1"/>
    <xf numFmtId="0" fontId="36" fillId="0" borderId="0" xfId="12" applyFont="1" applyAlignment="1">
      <alignment horizontal="centerContinuous" vertical="center"/>
    </xf>
    <xf numFmtId="0" fontId="36" fillId="0" borderId="0" xfId="12" applyFont="1" applyAlignment="1">
      <alignment vertical="center"/>
    </xf>
    <xf numFmtId="0" fontId="52" fillId="0" borderId="45" xfId="12" applyFont="1" applyBorder="1" applyAlignment="1">
      <alignment horizontal="centerContinuous" vertical="center"/>
    </xf>
    <xf numFmtId="0" fontId="36" fillId="0" borderId="45" xfId="5" applyFont="1" applyBorder="1" applyAlignment="1">
      <alignment horizontal="centerContinuous" vertical="center"/>
    </xf>
    <xf numFmtId="0" fontId="6" fillId="0" borderId="0" xfId="12" applyFont="1" applyAlignment="1">
      <alignment vertical="center"/>
    </xf>
    <xf numFmtId="0" fontId="36" fillId="0" borderId="45" xfId="12" applyFont="1" applyBorder="1" applyAlignment="1">
      <alignment vertical="center"/>
    </xf>
    <xf numFmtId="10" fontId="6" fillId="0" borderId="45" xfId="13" applyNumberFormat="1" applyFont="1" applyFill="1" applyBorder="1" applyAlignment="1" applyProtection="1">
      <alignment horizontal="center" vertical="center"/>
      <protection locked="0"/>
    </xf>
    <xf numFmtId="2" fontId="6" fillId="0" borderId="0" xfId="12" applyNumberFormat="1" applyFont="1" applyAlignment="1">
      <alignment vertical="center"/>
    </xf>
    <xf numFmtId="0" fontId="36" fillId="10" borderId="45" xfId="12" applyFont="1" applyFill="1" applyBorder="1" applyAlignment="1">
      <alignment horizontal="centerContinuous" vertical="center"/>
    </xf>
    <xf numFmtId="0" fontId="36" fillId="9" borderId="45" xfId="12" applyFont="1" applyFill="1" applyBorder="1" applyAlignment="1">
      <alignment horizontal="centerContinuous" vertical="center"/>
    </xf>
    <xf numFmtId="10" fontId="36" fillId="0" borderId="45" xfId="13" applyNumberFormat="1" applyFont="1" applyFill="1" applyBorder="1" applyAlignment="1" applyProtection="1">
      <alignment horizontal="center" vertical="center"/>
      <protection locked="0"/>
    </xf>
    <xf numFmtId="0" fontId="36" fillId="0" borderId="45" xfId="12" applyFont="1" applyBorder="1" applyAlignment="1">
      <alignment horizontal="centerContinuous" vertical="center"/>
    </xf>
    <xf numFmtId="0" fontId="36" fillId="12" borderId="45" xfId="12" applyFont="1" applyFill="1" applyBorder="1" applyAlignment="1">
      <alignment horizontal="centerContinuous" vertical="center"/>
    </xf>
    <xf numFmtId="0" fontId="36" fillId="9" borderId="45" xfId="12" applyFont="1" applyFill="1" applyBorder="1" applyAlignment="1">
      <alignment vertical="center"/>
    </xf>
    <xf numFmtId="10" fontId="36" fillId="0" borderId="45" xfId="12" applyNumberFormat="1" applyFont="1" applyBorder="1" applyAlignment="1">
      <alignment horizontal="center" vertical="center"/>
    </xf>
    <xf numFmtId="0" fontId="36" fillId="3" borderId="45" xfId="12" applyFont="1" applyFill="1" applyBorder="1" applyAlignment="1">
      <alignment vertical="center"/>
    </xf>
    <xf numFmtId="0" fontId="36" fillId="3" borderId="45" xfId="12" applyFont="1" applyFill="1" applyBorder="1" applyAlignment="1">
      <alignment horizontal="left" vertical="center"/>
    </xf>
    <xf numFmtId="0" fontId="36" fillId="0" borderId="45" xfId="12" applyFont="1" applyBorder="1" applyAlignment="1">
      <alignment vertical="center" wrapText="1"/>
    </xf>
    <xf numFmtId="0" fontId="36" fillId="0" borderId="45" xfId="12" applyFont="1" applyBorder="1" applyAlignment="1">
      <alignment horizontal="right" vertical="center"/>
    </xf>
    <xf numFmtId="0" fontId="36" fillId="13" borderId="45" xfId="12" applyFont="1" applyFill="1" applyBorder="1" applyAlignment="1">
      <alignment horizontal="centerContinuous" vertical="center"/>
    </xf>
    <xf numFmtId="10" fontId="36" fillId="13" borderId="45" xfId="12" applyNumberFormat="1" applyFont="1" applyFill="1" applyBorder="1" applyAlignment="1">
      <alignment horizontal="centerContinuous" vertical="center"/>
    </xf>
    <xf numFmtId="2" fontId="6" fillId="0" borderId="0" xfId="5" applyNumberFormat="1" applyAlignment="1">
      <alignment vertical="center"/>
    </xf>
    <xf numFmtId="0" fontId="7" fillId="3" borderId="39"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11" fillId="4" borderId="53" xfId="2" applyFont="1" applyFill="1" applyBorder="1" applyAlignment="1">
      <alignment horizontal="center" vertical="center"/>
    </xf>
    <xf numFmtId="0" fontId="13" fillId="4" borderId="54" xfId="2" applyFont="1" applyFill="1" applyBorder="1" applyAlignment="1">
      <alignment vertical="center"/>
    </xf>
    <xf numFmtId="0" fontId="16" fillId="4" borderId="55" xfId="2" applyFont="1" applyFill="1" applyBorder="1" applyAlignment="1">
      <alignment horizontal="center" vertical="center"/>
    </xf>
    <xf numFmtId="0" fontId="13" fillId="4" borderId="40" xfId="2" applyFont="1" applyFill="1" applyBorder="1" applyAlignment="1">
      <alignment vertical="center"/>
    </xf>
    <xf numFmtId="0" fontId="18" fillId="5" borderId="56" xfId="2" applyFont="1" applyFill="1" applyBorder="1" applyAlignment="1">
      <alignment vertical="center"/>
    </xf>
    <xf numFmtId="0" fontId="18" fillId="5" borderId="57" xfId="2" applyFont="1" applyFill="1" applyBorder="1" applyAlignment="1">
      <alignment vertical="center"/>
    </xf>
    <xf numFmtId="0" fontId="18" fillId="5" borderId="58" xfId="2" applyFont="1" applyFill="1" applyBorder="1" applyAlignment="1">
      <alignment vertical="center"/>
    </xf>
    <xf numFmtId="0" fontId="18" fillId="5" borderId="59" xfId="2" applyFont="1" applyFill="1" applyBorder="1" applyAlignment="1">
      <alignment vertical="center"/>
    </xf>
    <xf numFmtId="0" fontId="18" fillId="5" borderId="60" xfId="2" applyFont="1" applyFill="1" applyBorder="1" applyAlignment="1">
      <alignment vertical="center"/>
    </xf>
    <xf numFmtId="0" fontId="18" fillId="5" borderId="61" xfId="2" applyFont="1" applyFill="1" applyBorder="1" applyAlignment="1">
      <alignment vertical="center"/>
    </xf>
    <xf numFmtId="0" fontId="26" fillId="6" borderId="62" xfId="2" applyFont="1" applyFill="1" applyBorder="1" applyAlignment="1">
      <alignment horizontal="center" vertical="center"/>
    </xf>
    <xf numFmtId="0" fontId="26" fillId="6" borderId="63" xfId="2" applyFont="1" applyFill="1" applyBorder="1" applyAlignment="1">
      <alignment horizontal="center" vertical="center"/>
    </xf>
    <xf numFmtId="0" fontId="26" fillId="6" borderId="63" xfId="2" applyFont="1" applyFill="1" applyBorder="1" applyAlignment="1">
      <alignment horizontal="left" vertical="center"/>
    </xf>
    <xf numFmtId="0" fontId="27" fillId="6" borderId="63" xfId="2" applyFont="1" applyFill="1" applyBorder="1" applyAlignment="1">
      <alignment horizontal="center" vertical="center"/>
    </xf>
    <xf numFmtId="0" fontId="27" fillId="0" borderId="40" xfId="2" applyFont="1" applyBorder="1" applyAlignment="1">
      <alignment horizontal="center" vertical="center"/>
    </xf>
    <xf numFmtId="0" fontId="29" fillId="6" borderId="64" xfId="2" applyFont="1" applyFill="1" applyBorder="1" applyAlignment="1">
      <alignment horizontal="center" vertical="center"/>
    </xf>
    <xf numFmtId="0" fontId="24" fillId="6" borderId="65" xfId="2" applyFont="1" applyFill="1" applyBorder="1" applyAlignment="1">
      <alignment horizontal="right" vertical="center"/>
    </xf>
    <xf numFmtId="0" fontId="31" fillId="6" borderId="66" xfId="2" applyFont="1" applyFill="1" applyBorder="1" applyAlignment="1">
      <alignment vertical="center"/>
    </xf>
    <xf numFmtId="0" fontId="24" fillId="6" borderId="67" xfId="2" applyFont="1" applyFill="1" applyBorder="1" applyAlignment="1">
      <alignment horizontal="center" vertical="center"/>
    </xf>
    <xf numFmtId="0" fontId="24" fillId="6" borderId="68" xfId="2" applyFont="1" applyFill="1" applyBorder="1" applyAlignment="1">
      <alignment horizontal="left" vertical="center"/>
    </xf>
    <xf numFmtId="0" fontId="18" fillId="0" borderId="40" xfId="2" applyFont="1" applyBorder="1" applyAlignment="1">
      <alignment horizontal="center" vertical="center"/>
    </xf>
    <xf numFmtId="0" fontId="30" fillId="5" borderId="39" xfId="2" applyFont="1" applyFill="1" applyBorder="1" applyAlignment="1">
      <alignment vertical="center"/>
    </xf>
    <xf numFmtId="0" fontId="30" fillId="5" borderId="40" xfId="2" applyFont="1" applyFill="1" applyBorder="1" applyAlignment="1">
      <alignment horizontal="right" vertical="center"/>
    </xf>
    <xf numFmtId="0" fontId="30" fillId="5" borderId="40" xfId="2" applyFont="1" applyFill="1" applyBorder="1" applyAlignment="1">
      <alignment vertical="center"/>
    </xf>
    <xf numFmtId="0" fontId="31" fillId="5" borderId="39" xfId="2" applyFont="1" applyFill="1" applyBorder="1" applyAlignment="1">
      <alignment vertical="center"/>
    </xf>
    <xf numFmtId="0" fontId="27" fillId="5" borderId="39" xfId="2" applyFont="1" applyFill="1" applyBorder="1" applyAlignment="1">
      <alignment vertical="center"/>
    </xf>
    <xf numFmtId="0" fontId="27" fillId="5" borderId="40" xfId="2" applyFont="1" applyFill="1" applyBorder="1" applyAlignment="1">
      <alignment vertical="center"/>
    </xf>
    <xf numFmtId="0" fontId="30" fillId="5" borderId="49" xfId="2" applyFont="1" applyFill="1" applyBorder="1" applyAlignment="1">
      <alignment vertical="center"/>
    </xf>
    <xf numFmtId="0" fontId="27" fillId="5" borderId="50" xfId="2" applyFont="1" applyFill="1" applyBorder="1" applyAlignment="1">
      <alignment vertical="center"/>
    </xf>
    <xf numFmtId="0" fontId="9" fillId="0" borderId="69" xfId="5" applyFont="1" applyBorder="1" applyAlignment="1">
      <alignment vertical="center"/>
    </xf>
    <xf numFmtId="0" fontId="36" fillId="0" borderId="46" xfId="12" applyFont="1" applyBorder="1" applyAlignment="1">
      <alignment horizontal="left" vertical="center" indent="1"/>
    </xf>
    <xf numFmtId="10" fontId="6" fillId="0" borderId="47" xfId="13" applyNumberFormat="1" applyFont="1" applyFill="1" applyBorder="1" applyAlignment="1" applyProtection="1">
      <alignment horizontal="center" vertical="center"/>
      <protection locked="0"/>
    </xf>
    <xf numFmtId="0" fontId="36" fillId="10" borderId="46" xfId="12" applyFont="1" applyFill="1" applyBorder="1" applyAlignment="1">
      <alignment horizontal="centerContinuous" vertical="center"/>
    </xf>
    <xf numFmtId="10" fontId="36" fillId="0" borderId="47" xfId="13" applyNumberFormat="1" applyFont="1" applyFill="1" applyBorder="1" applyAlignment="1" applyProtection="1">
      <alignment horizontal="center" vertical="center"/>
      <protection locked="0"/>
    </xf>
    <xf numFmtId="0" fontId="36" fillId="12" borderId="46" xfId="12" applyFont="1" applyFill="1" applyBorder="1" applyAlignment="1">
      <alignment horizontal="centerContinuous" vertical="center"/>
    </xf>
    <xf numFmtId="0" fontId="36" fillId="12" borderId="47" xfId="12" applyFont="1" applyFill="1" applyBorder="1" applyAlignment="1">
      <alignment horizontal="centerContinuous" vertical="center"/>
    </xf>
    <xf numFmtId="10" fontId="36" fillId="13" borderId="47" xfId="13" applyNumberFormat="1" applyFont="1" applyFill="1" applyBorder="1" applyAlignment="1" applyProtection="1">
      <alignment horizontal="center" vertical="center"/>
      <protection locked="0"/>
    </xf>
    <xf numFmtId="0" fontId="6" fillId="0" borderId="39" xfId="5" applyBorder="1" applyAlignment="1">
      <alignment vertical="center"/>
    </xf>
    <xf numFmtId="0" fontId="6" fillId="0" borderId="40" xfId="5" applyBorder="1" applyAlignment="1">
      <alignment vertical="center"/>
    </xf>
    <xf numFmtId="0" fontId="6" fillId="0" borderId="41" xfId="5" applyBorder="1" applyAlignment="1">
      <alignment vertical="center"/>
    </xf>
    <xf numFmtId="0" fontId="6" fillId="0" borderId="43" xfId="5" applyBorder="1" applyAlignment="1">
      <alignment vertical="center"/>
    </xf>
    <xf numFmtId="0" fontId="6" fillId="13" borderId="0" xfId="1" applyFill="1"/>
    <xf numFmtId="0" fontId="0" fillId="13" borderId="0" xfId="0" applyFill="1"/>
    <xf numFmtId="0" fontId="7" fillId="3" borderId="0" xfId="1" applyFont="1" applyFill="1" applyAlignment="1">
      <alignment horizontal="center" vertical="center" wrapText="1"/>
    </xf>
    <xf numFmtId="0" fontId="12" fillId="4" borderId="0" xfId="2" applyFont="1" applyFill="1" applyAlignment="1">
      <alignment horizontal="center" vertical="center"/>
    </xf>
    <xf numFmtId="0" fontId="12" fillId="4" borderId="0" xfId="2" applyFont="1" applyFill="1" applyAlignment="1">
      <alignment vertical="center"/>
    </xf>
    <xf numFmtId="0" fontId="11" fillId="4" borderId="0" xfId="2" applyFont="1" applyFill="1" applyAlignment="1">
      <alignment vertical="center"/>
    </xf>
    <xf numFmtId="0" fontId="17" fillId="4" borderId="0" xfId="2" applyFont="1" applyFill="1" applyAlignment="1">
      <alignment vertical="center"/>
    </xf>
    <xf numFmtId="0" fontId="13" fillId="4" borderId="0" xfId="2" applyFont="1" applyFill="1" applyAlignment="1">
      <alignment vertical="center"/>
    </xf>
    <xf numFmtId="0" fontId="26" fillId="6" borderId="0" xfId="2" applyFont="1" applyFill="1" applyAlignment="1">
      <alignment horizontal="right" vertical="center"/>
    </xf>
    <xf numFmtId="0" fontId="26" fillId="6" borderId="0" xfId="2" applyFont="1" applyFill="1" applyAlignment="1">
      <alignment horizontal="center" vertical="center"/>
    </xf>
    <xf numFmtId="0" fontId="27" fillId="6" borderId="0" xfId="2" applyFont="1" applyFill="1" applyAlignment="1">
      <alignment vertical="center"/>
    </xf>
    <xf numFmtId="0" fontId="26" fillId="6" borderId="0" xfId="2" applyFont="1" applyFill="1" applyAlignment="1">
      <alignment horizontal="left" vertical="center"/>
    </xf>
    <xf numFmtId="0" fontId="28" fillId="6" borderId="0" xfId="2" applyFont="1" applyFill="1" applyAlignment="1">
      <alignment horizontal="center" vertical="center"/>
    </xf>
    <xf numFmtId="0" fontId="27" fillId="0" borderId="0" xfId="2" applyFont="1" applyAlignment="1">
      <alignment horizontal="center" vertical="center"/>
    </xf>
    <xf numFmtId="0" fontId="30" fillId="0" borderId="0" xfId="2" applyFont="1" applyAlignment="1">
      <alignment vertical="center"/>
    </xf>
    <xf numFmtId="0" fontId="18" fillId="0" borderId="0" xfId="2" applyFont="1" applyAlignment="1">
      <alignment vertical="center"/>
    </xf>
    <xf numFmtId="165" fontId="32" fillId="5" borderId="0" xfId="2" applyNumberFormat="1" applyFont="1" applyFill="1" applyAlignment="1">
      <alignment horizontal="center" vertical="center"/>
    </xf>
    <xf numFmtId="165" fontId="30" fillId="5" borderId="0" xfId="2" applyNumberFormat="1" applyFont="1" applyFill="1" applyAlignment="1">
      <alignment horizontal="right" vertical="center"/>
    </xf>
    <xf numFmtId="165" fontId="30" fillId="5" borderId="0" xfId="2" applyNumberFormat="1" applyFont="1" applyFill="1" applyAlignment="1">
      <alignment vertical="center"/>
    </xf>
    <xf numFmtId="165" fontId="31" fillId="5" borderId="0" xfId="2" applyNumberFormat="1" applyFont="1" applyFill="1" applyAlignment="1">
      <alignment horizontal="center" vertical="center"/>
    </xf>
    <xf numFmtId="165" fontId="30" fillId="5" borderId="0" xfId="2" applyNumberFormat="1" applyFont="1" applyFill="1" applyAlignment="1">
      <alignment horizontal="center" vertical="center"/>
    </xf>
    <xf numFmtId="165" fontId="30" fillId="5" borderId="0" xfId="2" applyNumberFormat="1" applyFont="1" applyFill="1" applyAlignment="1">
      <alignment horizontal="right" vertical="center" textRotation="90"/>
    </xf>
    <xf numFmtId="165" fontId="26" fillId="5" borderId="76" xfId="2" applyNumberFormat="1" applyFont="1" applyFill="1" applyBorder="1" applyAlignment="1">
      <alignment horizontal="right" vertical="center"/>
    </xf>
    <xf numFmtId="0" fontId="26" fillId="5" borderId="77" xfId="2" applyFont="1" applyFill="1" applyBorder="1" applyAlignment="1">
      <alignment horizontal="center" vertical="center"/>
    </xf>
    <xf numFmtId="0" fontId="26" fillId="5" borderId="78" xfId="2" applyFont="1" applyFill="1" applyBorder="1" applyAlignment="1">
      <alignment vertical="center"/>
    </xf>
    <xf numFmtId="4" fontId="33" fillId="5" borderId="79" xfId="3" applyNumberFormat="1" applyFont="1" applyFill="1" applyBorder="1" applyAlignment="1" applyProtection="1">
      <alignment horizontal="left" vertical="center"/>
    </xf>
    <xf numFmtId="0" fontId="30" fillId="5" borderId="0" xfId="2" applyFont="1" applyFill="1" applyAlignment="1">
      <alignment vertical="center"/>
    </xf>
    <xf numFmtId="0" fontId="26" fillId="5" borderId="76" xfId="2" applyFont="1" applyFill="1" applyBorder="1" applyAlignment="1">
      <alignment horizontal="right" vertical="center"/>
    </xf>
    <xf numFmtId="0" fontId="24" fillId="5" borderId="0" xfId="2" applyFont="1" applyFill="1" applyAlignment="1">
      <alignment vertical="center"/>
    </xf>
    <xf numFmtId="0" fontId="31" fillId="5" borderId="0" xfId="2" applyFont="1" applyFill="1" applyAlignment="1">
      <alignment vertical="center"/>
    </xf>
    <xf numFmtId="0" fontId="23" fillId="5" borderId="0" xfId="2" applyFont="1" applyFill="1" applyAlignment="1">
      <alignment horizontal="center" vertical="center"/>
    </xf>
    <xf numFmtId="0" fontId="30" fillId="5" borderId="0" xfId="2" applyFont="1" applyFill="1" applyAlignment="1">
      <alignment horizontal="right" vertical="center"/>
    </xf>
    <xf numFmtId="0" fontId="26" fillId="5" borderId="0" xfId="2" applyFont="1" applyFill="1" applyAlignment="1">
      <alignment vertical="center"/>
    </xf>
    <xf numFmtId="0" fontId="26" fillId="5" borderId="80" xfId="2" applyFont="1" applyFill="1" applyBorder="1" applyAlignment="1">
      <alignment horizontal="right" vertical="center"/>
    </xf>
    <xf numFmtId="0" fontId="26" fillId="5" borderId="81" xfId="2" applyFont="1" applyFill="1" applyBorder="1" applyAlignment="1">
      <alignment horizontal="center" vertical="center"/>
    </xf>
    <xf numFmtId="0" fontId="26" fillId="5" borderId="82" xfId="2" applyFont="1" applyFill="1" applyBorder="1" applyAlignment="1">
      <alignment vertical="center"/>
    </xf>
    <xf numFmtId="4" fontId="33" fillId="5" borderId="83" xfId="3" applyNumberFormat="1" applyFont="1" applyFill="1" applyBorder="1" applyAlignment="1" applyProtection="1">
      <alignment horizontal="left" vertical="center"/>
    </xf>
    <xf numFmtId="0" fontId="27" fillId="5" borderId="0" xfId="2" applyFont="1" applyFill="1" applyAlignment="1">
      <alignment horizontal="right" vertical="center"/>
    </xf>
    <xf numFmtId="0" fontId="27" fillId="5" borderId="0" xfId="2" applyFont="1" applyFill="1" applyAlignment="1">
      <alignment vertical="center"/>
    </xf>
    <xf numFmtId="0" fontId="24" fillId="5" borderId="0" xfId="2" applyFont="1" applyFill="1" applyAlignment="1">
      <alignment horizontal="center" vertical="center"/>
    </xf>
    <xf numFmtId="165" fontId="26" fillId="5" borderId="0" xfId="2" applyNumberFormat="1" applyFont="1" applyFill="1" applyAlignment="1">
      <alignment horizontal="center" vertical="center"/>
    </xf>
    <xf numFmtId="0" fontId="26" fillId="5" borderId="0" xfId="2" applyFont="1" applyFill="1" applyAlignment="1">
      <alignment horizontal="right" vertical="center"/>
    </xf>
    <xf numFmtId="0" fontId="31" fillId="5" borderId="0" xfId="2" applyFont="1" applyFill="1" applyAlignment="1">
      <alignment horizontal="center" vertical="center"/>
    </xf>
    <xf numFmtId="165" fontId="26" fillId="5" borderId="0" xfId="2" applyNumberFormat="1" applyFont="1" applyFill="1" applyAlignment="1">
      <alignment vertical="center"/>
    </xf>
    <xf numFmtId="0" fontId="35" fillId="5" borderId="0" xfId="2" applyFont="1" applyFill="1" applyAlignment="1">
      <alignment horizontal="right" vertical="center"/>
    </xf>
    <xf numFmtId="0" fontId="35" fillId="5" borderId="84" xfId="2" applyFont="1" applyFill="1" applyBorder="1" applyAlignment="1">
      <alignment vertical="center"/>
    </xf>
    <xf numFmtId="0" fontId="20" fillId="5" borderId="85" xfId="2" applyFont="1" applyFill="1" applyBorder="1" applyAlignment="1">
      <alignment vertical="center"/>
    </xf>
    <xf numFmtId="0" fontId="27" fillId="5" borderId="85" xfId="2" applyFont="1" applyFill="1" applyBorder="1" applyAlignment="1">
      <alignment vertical="center"/>
    </xf>
    <xf numFmtId="0" fontId="18" fillId="5" borderId="85" xfId="2" applyFont="1" applyFill="1" applyBorder="1" applyAlignment="1">
      <alignment vertical="center"/>
    </xf>
    <xf numFmtId="0" fontId="27" fillId="5" borderId="86" xfId="2" applyFont="1" applyFill="1" applyBorder="1" applyAlignment="1">
      <alignment vertical="center"/>
    </xf>
    <xf numFmtId="0" fontId="20" fillId="5" borderId="0" xfId="2" applyFont="1" applyFill="1" applyAlignment="1">
      <alignment vertical="center"/>
    </xf>
    <xf numFmtId="0" fontId="0" fillId="0" borderId="40" xfId="0" applyBorder="1"/>
    <xf numFmtId="0" fontId="36" fillId="3" borderId="39" xfId="1" applyFont="1" applyFill="1" applyBorder="1" applyAlignment="1">
      <alignment horizontal="left" vertical="center" wrapText="1"/>
    </xf>
    <xf numFmtId="0" fontId="36" fillId="3" borderId="40" xfId="1" applyFont="1" applyFill="1" applyBorder="1" applyAlignment="1">
      <alignment horizontal="left" vertical="center" wrapText="1"/>
    </xf>
    <xf numFmtId="0" fontId="3" fillId="2" borderId="40" xfId="0" applyFont="1" applyFill="1" applyBorder="1" applyAlignment="1">
      <alignment horizontal="left" vertical="top" wrapText="1"/>
    </xf>
    <xf numFmtId="0" fontId="6" fillId="0" borderId="0" xfId="5" applyAlignment="1">
      <alignment horizontal="right" vertical="center"/>
    </xf>
    <xf numFmtId="44" fontId="28" fillId="3" borderId="36" xfId="4" applyFont="1" applyFill="1" applyBorder="1" applyAlignment="1">
      <alignment horizontal="center" vertical="top"/>
    </xf>
    <xf numFmtId="4" fontId="28" fillId="3" borderId="36" xfId="5" applyNumberFormat="1" applyFont="1" applyFill="1" applyBorder="1" applyAlignment="1">
      <alignment horizontal="center" vertical="top"/>
    </xf>
    <xf numFmtId="0" fontId="28" fillId="3" borderId="36" xfId="5" applyFont="1" applyFill="1" applyBorder="1" applyAlignment="1">
      <alignment horizontal="left" vertical="center" wrapText="1" indent="1"/>
    </xf>
    <xf numFmtId="0" fontId="49" fillId="0" borderId="40" xfId="11" applyBorder="1"/>
    <xf numFmtId="0" fontId="36" fillId="0" borderId="45" xfId="12" applyFont="1" applyBorder="1" applyAlignment="1">
      <alignment horizontal="center" vertical="center"/>
    </xf>
    <xf numFmtId="0" fontId="36" fillId="0" borderId="45" xfId="12" applyFont="1" applyBorder="1" applyAlignment="1">
      <alignment horizontal="left" vertical="center"/>
    </xf>
    <xf numFmtId="0" fontId="6" fillId="0" borderId="0" xfId="12" applyFont="1" applyAlignment="1">
      <alignment horizontal="center" vertical="center"/>
    </xf>
    <xf numFmtId="0" fontId="36" fillId="0" borderId="44" xfId="12" applyFont="1" applyBorder="1" applyAlignment="1">
      <alignment horizontal="center" vertical="center"/>
    </xf>
    <xf numFmtId="0" fontId="0" fillId="0" borderId="0" xfId="0"/>
    <xf numFmtId="0" fontId="4" fillId="15" borderId="2" xfId="0" applyFont="1" applyFill="1" applyBorder="1" applyAlignment="1">
      <alignment horizontal="right" vertical="top" wrapText="1"/>
    </xf>
    <xf numFmtId="0" fontId="0" fillId="0" borderId="0" xfId="0"/>
    <xf numFmtId="4" fontId="2" fillId="15" borderId="1" xfId="0" applyNumberFormat="1" applyFont="1" applyFill="1" applyBorder="1" applyAlignment="1">
      <alignment horizontal="right" vertical="top" wrapText="1"/>
    </xf>
    <xf numFmtId="4" fontId="4" fillId="17" borderId="1" xfId="0" applyNumberFormat="1" applyFont="1" applyFill="1" applyBorder="1" applyAlignment="1">
      <alignment horizontal="right" vertical="top" wrapText="1"/>
    </xf>
    <xf numFmtId="44" fontId="3" fillId="14" borderId="0" xfId="0" applyNumberFormat="1" applyFont="1" applyFill="1" applyBorder="1" applyAlignment="1">
      <alignment horizontal="right" vertical="top" wrapText="1"/>
    </xf>
    <xf numFmtId="0" fontId="36" fillId="3" borderId="0" xfId="1" applyFont="1" applyFill="1" applyBorder="1" applyAlignment="1">
      <alignment horizontal="left" vertical="center" wrapText="1"/>
    </xf>
    <xf numFmtId="0" fontId="3" fillId="2" borderId="0" xfId="0" applyFont="1" applyFill="1" applyBorder="1" applyAlignment="1">
      <alignment horizontal="left" vertical="top" wrapText="1"/>
    </xf>
    <xf numFmtId="0" fontId="1" fillId="14" borderId="73" xfId="0" applyFont="1" applyFill="1" applyBorder="1" applyAlignment="1">
      <alignment horizontal="left" vertical="top" wrapText="1"/>
    </xf>
    <xf numFmtId="0" fontId="1" fillId="14" borderId="74" xfId="0" applyFont="1" applyFill="1" applyBorder="1" applyAlignment="1">
      <alignment horizontal="right" vertical="top" wrapText="1"/>
    </xf>
    <xf numFmtId="0" fontId="2" fillId="15" borderId="73" xfId="0" applyFont="1" applyFill="1" applyBorder="1" applyAlignment="1">
      <alignment horizontal="left" vertical="top" wrapText="1"/>
    </xf>
    <xf numFmtId="164" fontId="2" fillId="15" borderId="74" xfId="0" applyNumberFormat="1" applyFont="1" applyFill="1" applyBorder="1" applyAlignment="1">
      <alignment horizontal="right" vertical="top" wrapText="1"/>
    </xf>
    <xf numFmtId="0" fontId="4" fillId="16" borderId="73" xfId="0" applyFont="1" applyFill="1" applyBorder="1" applyAlignment="1">
      <alignment horizontal="left" vertical="top" wrapText="1"/>
    </xf>
    <xf numFmtId="164" fontId="4" fillId="16" borderId="74" xfId="0" applyNumberFormat="1" applyFont="1" applyFill="1" applyBorder="1" applyAlignment="1">
      <alignment horizontal="right" vertical="top" wrapText="1"/>
    </xf>
    <xf numFmtId="0" fontId="4" fillId="17" borderId="73" xfId="0" applyFont="1" applyFill="1" applyBorder="1" applyAlignment="1">
      <alignment horizontal="left" vertical="top" wrapText="1"/>
    </xf>
    <xf numFmtId="164" fontId="4" fillId="17" borderId="74" xfId="0" applyNumberFormat="1" applyFont="1" applyFill="1" applyBorder="1" applyAlignment="1">
      <alignment horizontal="right" vertical="top" wrapText="1"/>
    </xf>
    <xf numFmtId="0" fontId="5" fillId="14" borderId="39" xfId="0" applyFont="1" applyFill="1" applyBorder="1" applyAlignment="1">
      <alignment horizontal="center" vertical="top" wrapText="1"/>
    </xf>
    <xf numFmtId="0" fontId="5" fillId="14" borderId="0" xfId="0" applyFont="1" applyFill="1" applyBorder="1" applyAlignment="1">
      <alignment horizontal="center" vertical="top" wrapText="1"/>
    </xf>
    <xf numFmtId="0" fontId="5" fillId="14" borderId="40" xfId="0" applyFont="1" applyFill="1" applyBorder="1" applyAlignment="1">
      <alignment horizontal="center" vertical="top" wrapText="1"/>
    </xf>
    <xf numFmtId="0" fontId="3" fillId="14" borderId="0" xfId="0" applyFont="1" applyFill="1" applyBorder="1" applyAlignment="1">
      <alignment horizontal="right" vertical="top" wrapText="1"/>
    </xf>
    <xf numFmtId="0" fontId="5" fillId="14" borderId="0" xfId="0" applyFont="1" applyFill="1" applyBorder="1" applyAlignment="1">
      <alignment horizontal="left" vertical="top" wrapText="1"/>
    </xf>
    <xf numFmtId="0" fontId="3" fillId="14" borderId="39" xfId="0" applyFont="1" applyFill="1" applyBorder="1" applyAlignment="1">
      <alignment horizontal="right" vertical="top" wrapText="1"/>
    </xf>
    <xf numFmtId="44" fontId="3" fillId="14" borderId="40" xfId="0" applyNumberFormat="1" applyFont="1" applyFill="1" applyBorder="1" applyAlignment="1">
      <alignment horizontal="right" vertical="top" wrapText="1"/>
    </xf>
    <xf numFmtId="0" fontId="5" fillId="2" borderId="41"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43" xfId="0" applyFont="1" applyFill="1" applyBorder="1" applyAlignment="1">
      <alignment horizontal="center" vertical="top" wrapText="1"/>
    </xf>
    <xf numFmtId="0" fontId="0" fillId="0" borderId="0" xfId="0" applyBorder="1"/>
    <xf numFmtId="0" fontId="1" fillId="2" borderId="0" xfId="0" applyFont="1" applyFill="1" applyBorder="1" applyAlignment="1">
      <alignment horizontal="left" vertical="top" wrapText="1"/>
    </xf>
    <xf numFmtId="0" fontId="4" fillId="15" borderId="75" xfId="0" applyFont="1" applyFill="1" applyBorder="1" applyAlignment="1">
      <alignment horizontal="right" vertical="top" wrapText="1"/>
    </xf>
    <xf numFmtId="0" fontId="2" fillId="15" borderId="74" xfId="0" applyFont="1" applyFill="1" applyBorder="1" applyAlignment="1">
      <alignment horizontal="right" vertical="top" wrapText="1"/>
    </xf>
    <xf numFmtId="0" fontId="3" fillId="14" borderId="0" xfId="0" applyFont="1" applyFill="1" applyBorder="1" applyAlignment="1">
      <alignment horizontal="left" vertical="top" wrapText="1"/>
    </xf>
    <xf numFmtId="0" fontId="3" fillId="14" borderId="40" xfId="0" applyFont="1" applyFill="1" applyBorder="1" applyAlignment="1">
      <alignment horizontal="right" vertical="top" wrapText="1"/>
    </xf>
    <xf numFmtId="0" fontId="0" fillId="0" borderId="0" xfId="0"/>
    <xf numFmtId="0" fontId="2" fillId="15" borderId="1" xfId="0" applyFont="1" applyFill="1" applyBorder="1" applyAlignment="1">
      <alignment horizontal="left" vertical="top" wrapText="1"/>
    </xf>
    <xf numFmtId="0" fontId="2" fillId="15" borderId="1" xfId="0" applyFont="1" applyFill="1" applyBorder="1" applyAlignment="1">
      <alignment horizontal="center" vertical="top" wrapText="1"/>
    </xf>
    <xf numFmtId="0" fontId="2" fillId="15" borderId="1" xfId="0" applyFont="1" applyFill="1" applyBorder="1" applyAlignment="1">
      <alignment horizontal="right" vertical="top" wrapText="1"/>
    </xf>
    <xf numFmtId="0" fontId="4" fillId="17" borderId="1" xfId="0" applyFont="1" applyFill="1" applyBorder="1" applyAlignment="1">
      <alignment horizontal="left" vertical="top" wrapText="1"/>
    </xf>
    <xf numFmtId="0" fontId="4" fillId="17" borderId="1" xfId="0" applyFont="1" applyFill="1" applyBorder="1" applyAlignment="1">
      <alignment horizontal="center" vertical="top" wrapText="1"/>
    </xf>
    <xf numFmtId="0" fontId="4" fillId="17" borderId="1" xfId="0" applyFont="1" applyFill="1" applyBorder="1" applyAlignment="1">
      <alignment horizontal="right" vertical="top" wrapText="1"/>
    </xf>
    <xf numFmtId="0" fontId="1" fillId="14" borderId="74" xfId="0" applyFont="1" applyFill="1" applyBorder="1" applyAlignment="1">
      <alignment horizontal="left" vertical="top" wrapText="1"/>
    </xf>
    <xf numFmtId="0" fontId="2" fillId="15" borderId="74" xfId="0" applyFont="1" applyFill="1" applyBorder="1" applyAlignment="1">
      <alignment horizontal="left" vertical="top" wrapText="1"/>
    </xf>
    <xf numFmtId="0" fontId="4" fillId="16" borderId="74" xfId="0" applyFont="1" applyFill="1" applyBorder="1" applyAlignment="1">
      <alignment horizontal="left" vertical="top" wrapText="1"/>
    </xf>
    <xf numFmtId="0" fontId="4" fillId="17" borderId="74" xfId="0" applyFont="1" applyFill="1" applyBorder="1" applyAlignment="1">
      <alignment horizontal="left" vertical="top" wrapText="1"/>
    </xf>
    <xf numFmtId="0" fontId="1" fillId="14" borderId="1" xfId="0" applyFont="1" applyFill="1" applyBorder="1" applyAlignment="1">
      <alignment horizontal="center" vertical="top" wrapText="1"/>
    </xf>
    <xf numFmtId="0" fontId="1" fillId="14" borderId="1" xfId="0" applyFont="1" applyFill="1" applyBorder="1" applyAlignment="1">
      <alignment horizontal="right" vertical="top" wrapText="1"/>
    </xf>
    <xf numFmtId="0" fontId="4" fillId="16" borderId="1" xfId="0" applyFont="1" applyFill="1" applyBorder="1" applyAlignment="1">
      <alignment horizontal="center" vertical="top" wrapText="1"/>
    </xf>
    <xf numFmtId="0" fontId="4" fillId="16" borderId="1" xfId="0" applyFont="1" applyFill="1" applyBorder="1" applyAlignment="1">
      <alignment horizontal="right" vertical="top" wrapText="1"/>
    </xf>
    <xf numFmtId="4" fontId="4" fillId="16" borderId="1" xfId="0" applyNumberFormat="1" applyFont="1" applyFill="1" applyBorder="1" applyAlignment="1">
      <alignment horizontal="right" vertical="top" wrapText="1"/>
    </xf>
    <xf numFmtId="173" fontId="4" fillId="16" borderId="1" xfId="0" applyNumberFormat="1" applyFont="1" applyFill="1" applyBorder="1" applyAlignment="1">
      <alignment horizontal="right" vertical="top" wrapText="1"/>
    </xf>
    <xf numFmtId="0" fontId="4" fillId="16" borderId="48" xfId="0" applyFont="1" applyFill="1" applyBorder="1" applyAlignment="1">
      <alignment horizontal="left" vertical="top" wrapText="1"/>
    </xf>
    <xf numFmtId="0" fontId="5" fillId="18" borderId="1" xfId="0" applyFont="1" applyFill="1" applyBorder="1" applyAlignment="1">
      <alignment horizontal="center" vertical="top" wrapText="1"/>
    </xf>
    <xf numFmtId="0" fontId="5" fillId="18" borderId="1" xfId="0" applyFont="1" applyFill="1" applyBorder="1" applyAlignment="1">
      <alignment horizontal="right" vertical="top" wrapText="1"/>
    </xf>
    <xf numFmtId="4" fontId="5" fillId="18" borderId="1" xfId="0" applyNumberFormat="1" applyFont="1" applyFill="1" applyBorder="1" applyAlignment="1">
      <alignment horizontal="right" vertical="top" wrapText="1"/>
    </xf>
    <xf numFmtId="173" fontId="5" fillId="18" borderId="1" xfId="0" applyNumberFormat="1" applyFont="1" applyFill="1" applyBorder="1" applyAlignment="1">
      <alignment horizontal="right" vertical="top" wrapText="1"/>
    </xf>
    <xf numFmtId="0" fontId="5" fillId="19" borderId="1" xfId="0" applyFont="1" applyFill="1" applyBorder="1" applyAlignment="1">
      <alignment horizontal="left" vertical="top" wrapText="1"/>
    </xf>
    <xf numFmtId="0" fontId="5" fillId="19" borderId="1" xfId="0" applyFont="1" applyFill="1" applyBorder="1" applyAlignment="1">
      <alignment horizontal="center" vertical="top" wrapText="1"/>
    </xf>
    <xf numFmtId="0" fontId="5" fillId="19" borderId="1" xfId="0" applyFont="1" applyFill="1" applyBorder="1" applyAlignment="1">
      <alignment horizontal="right" vertical="top" wrapText="1"/>
    </xf>
    <xf numFmtId="4" fontId="5" fillId="19" borderId="1" xfId="0" applyNumberFormat="1" applyFont="1" applyFill="1" applyBorder="1" applyAlignment="1">
      <alignment horizontal="right" vertical="top" wrapText="1"/>
    </xf>
    <xf numFmtId="173" fontId="5" fillId="19" borderId="1" xfId="0" applyNumberFormat="1" applyFont="1" applyFill="1" applyBorder="1" applyAlignment="1">
      <alignment horizontal="right" vertical="top" wrapText="1"/>
    </xf>
    <xf numFmtId="0" fontId="1" fillId="14" borderId="1" xfId="0" applyFont="1" applyFill="1" applyBorder="1" applyAlignment="1">
      <alignment horizontal="left" vertical="top" wrapText="1"/>
    </xf>
    <xf numFmtId="0" fontId="4" fillId="16" borderId="1" xfId="0" applyFont="1" applyFill="1" applyBorder="1" applyAlignment="1">
      <alignment horizontal="left" vertical="top" wrapText="1"/>
    </xf>
    <xf numFmtId="0" fontId="5" fillId="18" borderId="1" xfId="0" applyFont="1" applyFill="1" applyBorder="1" applyAlignment="1">
      <alignment horizontal="left" vertical="top" wrapText="1"/>
    </xf>
    <xf numFmtId="4" fontId="4" fillId="16" borderId="74" xfId="0" applyNumberFormat="1" applyFont="1" applyFill="1" applyBorder="1" applyAlignment="1">
      <alignment horizontal="right" vertical="top" wrapText="1"/>
    </xf>
    <xf numFmtId="0" fontId="5" fillId="18" borderId="73" xfId="0" applyFont="1" applyFill="1" applyBorder="1" applyAlignment="1">
      <alignment horizontal="left" vertical="top" wrapText="1"/>
    </xf>
    <xf numFmtId="4" fontId="5" fillId="18" borderId="74" xfId="0" applyNumberFormat="1" applyFont="1" applyFill="1" applyBorder="1" applyAlignment="1">
      <alignment horizontal="right" vertical="top" wrapText="1"/>
    </xf>
    <xf numFmtId="0" fontId="5" fillId="19" borderId="73" xfId="0" applyFont="1" applyFill="1" applyBorder="1" applyAlignment="1">
      <alignment horizontal="left" vertical="top" wrapText="1"/>
    </xf>
    <xf numFmtId="4" fontId="5" fillId="19" borderId="74" xfId="0" applyNumberFormat="1" applyFont="1" applyFill="1" applyBorder="1" applyAlignment="1">
      <alignment horizontal="right" vertical="top" wrapText="1"/>
    </xf>
    <xf numFmtId="0" fontId="5" fillId="14" borderId="39" xfId="0" applyFont="1" applyFill="1" applyBorder="1" applyAlignment="1">
      <alignment horizontal="right" vertical="top" wrapText="1"/>
    </xf>
    <xf numFmtId="4" fontId="5" fillId="14" borderId="0" xfId="0" applyNumberFormat="1" applyFont="1" applyFill="1" applyBorder="1" applyAlignment="1">
      <alignment horizontal="right" vertical="top" wrapText="1"/>
    </xf>
    <xf numFmtId="4" fontId="5" fillId="14" borderId="40" xfId="0" applyNumberFormat="1" applyFont="1" applyFill="1" applyBorder="1" applyAlignment="1">
      <alignment horizontal="right" vertical="top" wrapText="1"/>
    </xf>
    <xf numFmtId="0" fontId="5" fillId="14" borderId="0" xfId="0" applyFont="1" applyFill="1" applyBorder="1" applyAlignment="1">
      <alignment horizontal="right" vertical="top" wrapText="1"/>
    </xf>
    <xf numFmtId="0" fontId="4" fillId="16" borderId="87" xfId="0" applyFont="1" applyFill="1" applyBorder="1" applyAlignment="1">
      <alignment horizontal="left" vertical="top" wrapText="1"/>
    </xf>
    <xf numFmtId="0" fontId="4" fillId="16" borderId="88" xfId="0" applyFont="1" applyFill="1" applyBorder="1" applyAlignment="1">
      <alignment horizontal="left" vertical="top" wrapText="1"/>
    </xf>
    <xf numFmtId="0" fontId="49" fillId="0" borderId="0" xfId="11" applyBorder="1"/>
    <xf numFmtId="0" fontId="6" fillId="2" borderId="0" xfId="0" applyFont="1" applyFill="1" applyBorder="1" applyAlignment="1">
      <alignment horizontal="left" vertical="top" wrapText="1"/>
    </xf>
    <xf numFmtId="0" fontId="5" fillId="2" borderId="0" xfId="0" applyFont="1" applyFill="1" applyAlignment="1">
      <alignment horizontal="center" vertical="top" wrapText="1"/>
    </xf>
    <xf numFmtId="0" fontId="3" fillId="2" borderId="0" xfId="0" applyFont="1" applyFill="1" applyAlignment="1">
      <alignment horizontal="center" vertical="top" wrapText="1"/>
    </xf>
    <xf numFmtId="0" fontId="6" fillId="0" borderId="69" xfId="5" applyBorder="1" applyAlignment="1">
      <alignment horizontal="centerContinuous" vertical="center"/>
    </xf>
    <xf numFmtId="0" fontId="6" fillId="0" borderId="69" xfId="5" applyBorder="1" applyAlignment="1">
      <alignment horizontal="centerContinuous" vertical="center" wrapText="1"/>
    </xf>
    <xf numFmtId="43" fontId="6" fillId="0" borderId="69" xfId="6" applyFont="1" applyBorder="1" applyAlignment="1">
      <alignment horizontal="centerContinuous" vertical="center"/>
    </xf>
    <xf numFmtId="0" fontId="6" fillId="0" borderId="69" xfId="5" applyBorder="1" applyAlignment="1">
      <alignment vertical="center"/>
    </xf>
    <xf numFmtId="0" fontId="40" fillId="0" borderId="91" xfId="5" applyFont="1" applyBorder="1" applyAlignment="1">
      <alignment horizontal="centerContinuous" vertical="center"/>
    </xf>
    <xf numFmtId="0" fontId="6" fillId="0" borderId="92" xfId="5" applyBorder="1" applyAlignment="1">
      <alignment horizontal="centerContinuous" vertical="center"/>
    </xf>
    <xf numFmtId="0" fontId="6" fillId="0" borderId="92" xfId="5" applyBorder="1" applyAlignment="1">
      <alignment horizontal="centerContinuous" vertical="center" wrapText="1"/>
    </xf>
    <xf numFmtId="43" fontId="6" fillId="0" borderId="92" xfId="6" applyFont="1" applyBorder="1" applyAlignment="1">
      <alignment horizontal="centerContinuous" vertical="center"/>
    </xf>
    <xf numFmtId="0" fontId="6" fillId="0" borderId="92" xfId="5" applyBorder="1" applyAlignment="1">
      <alignment vertical="center"/>
    </xf>
    <xf numFmtId="43" fontId="6" fillId="0" borderId="93" xfId="6" applyFont="1" applyBorder="1" applyAlignment="1">
      <alignment horizontal="centerContinuous" vertical="center"/>
    </xf>
    <xf numFmtId="0" fontId="40" fillId="0" borderId="94" xfId="5" applyFont="1" applyBorder="1" applyAlignment="1">
      <alignment horizontal="centerContinuous" vertical="center"/>
    </xf>
    <xf numFmtId="0" fontId="6" fillId="0" borderId="95" xfId="5" applyBorder="1" applyAlignment="1">
      <alignment horizontal="centerContinuous" vertical="center"/>
    </xf>
    <xf numFmtId="0" fontId="6" fillId="0" borderId="95" xfId="5" applyBorder="1" applyAlignment="1">
      <alignment horizontal="centerContinuous" vertical="center" wrapText="1"/>
    </xf>
    <xf numFmtId="43" fontId="6" fillId="0" borderId="95" xfId="6" applyFont="1" applyBorder="1" applyAlignment="1">
      <alignment horizontal="centerContinuous" vertical="center"/>
    </xf>
    <xf numFmtId="0" fontId="6" fillId="0" borderId="95" xfId="5" applyBorder="1" applyAlignment="1">
      <alignment vertical="center"/>
    </xf>
    <xf numFmtId="43" fontId="6" fillId="0" borderId="96" xfId="6" applyFont="1" applyBorder="1" applyAlignment="1">
      <alignment horizontal="centerContinuous" vertical="center"/>
    </xf>
    <xf numFmtId="0" fontId="6" fillId="0" borderId="91" xfId="5" applyBorder="1" applyAlignment="1">
      <alignment horizontal="center" vertical="center"/>
    </xf>
    <xf numFmtId="0" fontId="6" fillId="0" borderId="92" xfId="5" applyBorder="1" applyAlignment="1">
      <alignment vertical="center" wrapText="1"/>
    </xf>
    <xf numFmtId="43" fontId="6" fillId="0" borderId="92" xfId="6" applyFont="1" applyBorder="1" applyAlignment="1">
      <alignment vertical="center"/>
    </xf>
    <xf numFmtId="0" fontId="6" fillId="0" borderId="92" xfId="5" applyBorder="1" applyAlignment="1">
      <alignment horizontal="center" vertical="center"/>
    </xf>
    <xf numFmtId="0" fontId="36" fillId="10" borderId="99" xfId="5" applyFont="1" applyFill="1" applyBorder="1" applyAlignment="1">
      <alignment horizontal="center" vertical="center" wrapText="1"/>
    </xf>
    <xf numFmtId="0" fontId="36" fillId="10" borderId="101" xfId="5" applyFont="1" applyFill="1" applyBorder="1" applyAlignment="1">
      <alignment horizontal="center" vertical="center" wrapText="1"/>
    </xf>
    <xf numFmtId="0" fontId="28" fillId="3" borderId="100" xfId="5" applyFont="1" applyFill="1" applyBorder="1" applyAlignment="1">
      <alignment horizontal="center" vertical="center"/>
    </xf>
    <xf numFmtId="0" fontId="28" fillId="3" borderId="100" xfId="5" applyFont="1" applyFill="1" applyBorder="1" applyAlignment="1">
      <alignment horizontal="left" vertical="center" wrapText="1" indent="1"/>
    </xf>
    <xf numFmtId="0" fontId="36" fillId="3" borderId="39" xfId="10" applyFont="1" applyFill="1" applyBorder="1" applyAlignment="1">
      <alignment horizontal="left" vertical="center" wrapText="1"/>
    </xf>
    <xf numFmtId="0" fontId="36" fillId="3" borderId="0" xfId="10" applyFont="1" applyFill="1" applyBorder="1" applyAlignment="1">
      <alignment horizontal="left" vertical="center" wrapText="1"/>
    </xf>
    <xf numFmtId="0" fontId="36" fillId="3" borderId="40" xfId="10" applyFont="1" applyFill="1" applyBorder="1" applyAlignment="1">
      <alignment horizontal="left" vertical="center" wrapText="1"/>
    </xf>
    <xf numFmtId="0" fontId="36" fillId="11" borderId="39" xfId="11" applyFont="1" applyFill="1" applyBorder="1" applyAlignment="1">
      <alignment horizontal="left" vertical="top" wrapText="1"/>
    </xf>
    <xf numFmtId="0" fontId="36" fillId="11" borderId="0" xfId="11" applyFont="1" applyFill="1" applyBorder="1" applyAlignment="1">
      <alignment horizontal="left" vertical="top" wrapText="1"/>
    </xf>
    <xf numFmtId="0" fontId="9" fillId="0" borderId="92" xfId="5" applyFont="1" applyBorder="1" applyAlignment="1">
      <alignment vertical="center"/>
    </xf>
    <xf numFmtId="0" fontId="36" fillId="0" borderId="89" xfId="12" applyFont="1" applyBorder="1" applyAlignment="1">
      <alignment horizontal="center" vertical="center"/>
    </xf>
    <xf numFmtId="0" fontId="36" fillId="9" borderId="103" xfId="12" applyFont="1" applyFill="1" applyBorder="1" applyAlignment="1">
      <alignment vertical="center"/>
    </xf>
    <xf numFmtId="0" fontId="36" fillId="0" borderId="103" xfId="12" applyFont="1" applyBorder="1" applyAlignment="1">
      <alignment vertical="center"/>
    </xf>
    <xf numFmtId="0" fontId="1" fillId="2" borderId="0" xfId="0" applyFont="1" applyFill="1" applyBorder="1" applyAlignment="1">
      <alignment horizontal="left" vertical="top" wrapText="1"/>
    </xf>
    <xf numFmtId="0" fontId="1" fillId="2" borderId="39" xfId="0" applyFont="1" applyFill="1" applyBorder="1" applyAlignment="1">
      <alignment horizontal="center" wrapText="1"/>
    </xf>
    <xf numFmtId="0" fontId="0" fillId="0" borderId="0" xfId="0" applyBorder="1" applyAlignment="1"/>
    <xf numFmtId="0" fontId="0" fillId="0" borderId="40" xfId="0" applyBorder="1" applyAlignment="1"/>
    <xf numFmtId="0" fontId="9" fillId="3" borderId="37" xfId="1" applyFont="1" applyFill="1" applyBorder="1" applyAlignment="1">
      <alignment horizontal="center" vertical="center" wrapText="1"/>
    </xf>
    <xf numFmtId="0" fontId="9" fillId="3" borderId="69" xfId="1" applyFont="1" applyFill="1" applyBorder="1" applyAlignment="1">
      <alignment horizontal="center" vertical="center" wrapText="1"/>
    </xf>
    <xf numFmtId="0" fontId="9" fillId="3" borderId="38" xfId="1" applyFont="1" applyFill="1" applyBorder="1" applyAlignment="1">
      <alignment horizontal="center" vertical="center" wrapText="1"/>
    </xf>
    <xf numFmtId="0" fontId="9" fillId="3" borderId="39"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36" fillId="3" borderId="39"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36" fillId="3" borderId="40" xfId="1" applyFont="1" applyFill="1" applyBorder="1" applyAlignment="1">
      <alignment horizontal="left" vertical="center" wrapText="1"/>
    </xf>
    <xf numFmtId="10" fontId="3" fillId="2" borderId="0" xfId="0"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14" borderId="39" xfId="0" applyFont="1" applyFill="1" applyBorder="1" applyAlignment="1">
      <alignment horizontal="right" vertical="top" wrapText="1"/>
    </xf>
    <xf numFmtId="0" fontId="3" fillId="14" borderId="0" xfId="0" applyFont="1" applyFill="1" applyBorder="1" applyAlignment="1">
      <alignment horizontal="right" vertical="top" wrapText="1"/>
    </xf>
    <xf numFmtId="0" fontId="3" fillId="14" borderId="36" xfId="0" applyFont="1" applyFill="1" applyBorder="1" applyAlignment="1">
      <alignment horizontal="left" vertical="top" wrapText="1"/>
    </xf>
    <xf numFmtId="0" fontId="3" fillId="14" borderId="89" xfId="0" applyFont="1" applyFill="1" applyBorder="1" applyAlignment="1">
      <alignment horizontal="right" vertical="top" wrapText="1"/>
    </xf>
    <xf numFmtId="44" fontId="3" fillId="14" borderId="89" xfId="0" applyNumberFormat="1" applyFont="1" applyFill="1" applyBorder="1" applyAlignment="1">
      <alignment horizontal="right" vertical="top" wrapText="1"/>
    </xf>
    <xf numFmtId="44" fontId="3" fillId="14" borderId="90" xfId="0" applyNumberFormat="1" applyFont="1" applyFill="1" applyBorder="1" applyAlignment="1">
      <alignment horizontal="right" vertical="top" wrapText="1"/>
    </xf>
    <xf numFmtId="0" fontId="36" fillId="3" borderId="39" xfId="1" applyFont="1" applyFill="1" applyBorder="1" applyAlignment="1">
      <alignment horizontal="center" vertical="center" wrapText="1"/>
    </xf>
    <xf numFmtId="0" fontId="36" fillId="3" borderId="0" xfId="1" applyFont="1" applyFill="1" applyBorder="1" applyAlignment="1">
      <alignment horizontal="center" vertical="center" wrapText="1"/>
    </xf>
    <xf numFmtId="0" fontId="36" fillId="3" borderId="40" xfId="1" applyFont="1" applyFill="1" applyBorder="1" applyAlignment="1">
      <alignment horizontal="center" vertical="center" wrapText="1"/>
    </xf>
    <xf numFmtId="0" fontId="0" fillId="0" borderId="0" xfId="0" applyAlignment="1"/>
    <xf numFmtId="0" fontId="3" fillId="14" borderId="39" xfId="0" applyFont="1" applyFill="1" applyBorder="1" applyAlignment="1">
      <alignment horizontal="left" vertical="top" wrapText="1"/>
    </xf>
    <xf numFmtId="0" fontId="3" fillId="14" borderId="0" xfId="0" applyFont="1" applyFill="1" applyBorder="1" applyAlignment="1">
      <alignment horizontal="left" vertical="top" wrapText="1"/>
    </xf>
    <xf numFmtId="0" fontId="36" fillId="5" borderId="0" xfId="2" applyFont="1" applyFill="1" applyAlignment="1">
      <alignment horizontal="left" vertical="center"/>
    </xf>
    <xf numFmtId="0" fontId="37" fillId="5" borderId="0" xfId="2" applyFont="1" applyFill="1" applyAlignment="1">
      <alignment horizontal="left" vertical="center"/>
    </xf>
    <xf numFmtId="0" fontId="7" fillId="3" borderId="37" xfId="1" applyFont="1" applyFill="1" applyBorder="1" applyAlignment="1">
      <alignment horizontal="center" vertical="center"/>
    </xf>
    <xf numFmtId="0" fontId="7" fillId="3" borderId="69" xfId="1" applyFont="1" applyFill="1" applyBorder="1" applyAlignment="1">
      <alignment horizontal="center" vertical="center"/>
    </xf>
    <xf numFmtId="0" fontId="7" fillId="3" borderId="38" xfId="1" applyFont="1" applyFill="1" applyBorder="1" applyAlignment="1">
      <alignment horizontal="center" vertical="center"/>
    </xf>
    <xf numFmtId="0" fontId="7" fillId="3" borderId="39" xfId="1" applyFont="1" applyFill="1" applyBorder="1" applyAlignment="1">
      <alignment horizontal="center" vertical="center"/>
    </xf>
    <xf numFmtId="0" fontId="7" fillId="3" borderId="0" xfId="1" applyFont="1" applyFill="1" applyAlignment="1">
      <alignment horizontal="center" vertical="center"/>
    </xf>
    <xf numFmtId="0" fontId="7" fillId="3" borderId="40" xfId="1" applyFont="1" applyFill="1" applyBorder="1" applyAlignment="1">
      <alignment horizontal="center" vertical="center"/>
    </xf>
    <xf numFmtId="0" fontId="9" fillId="3" borderId="39" xfId="2" applyFont="1" applyFill="1" applyBorder="1" applyAlignment="1">
      <alignment horizontal="left" vertical="center" wrapText="1"/>
    </xf>
    <xf numFmtId="0" fontId="9" fillId="3" borderId="0" xfId="2" applyFont="1" applyFill="1" applyAlignment="1">
      <alignment horizontal="left" vertical="center" wrapText="1"/>
    </xf>
    <xf numFmtId="0" fontId="9" fillId="3" borderId="40" xfId="2" applyFont="1" applyFill="1" applyBorder="1" applyAlignment="1">
      <alignment horizontal="left" vertical="center" wrapText="1"/>
    </xf>
    <xf numFmtId="0" fontId="8" fillId="0" borderId="49" xfId="2" applyBorder="1" applyAlignment="1">
      <alignment horizontal="center" vertical="center"/>
    </xf>
    <xf numFmtId="0" fontId="8" fillId="0" borderId="3" xfId="2" applyBorder="1" applyAlignment="1">
      <alignment horizontal="center" vertical="center"/>
    </xf>
    <xf numFmtId="0" fontId="8" fillId="0" borderId="50" xfId="2" applyBorder="1" applyAlignment="1">
      <alignment horizontal="center" vertical="center"/>
    </xf>
    <xf numFmtId="0" fontId="10" fillId="0" borderId="51" xfId="2" applyFont="1" applyBorder="1" applyAlignment="1">
      <alignment horizontal="center" vertical="center"/>
    </xf>
    <xf numFmtId="0" fontId="10" fillId="0" borderId="4" xfId="2" applyFont="1" applyBorder="1" applyAlignment="1">
      <alignment horizontal="center" vertical="center"/>
    </xf>
    <xf numFmtId="0" fontId="10" fillId="0" borderId="52" xfId="2" applyFont="1" applyBorder="1" applyAlignment="1">
      <alignment horizontal="center" vertical="center"/>
    </xf>
    <xf numFmtId="0" fontId="36" fillId="5" borderId="63" xfId="2" applyFont="1" applyFill="1" applyBorder="1" applyAlignment="1">
      <alignment horizontal="left" vertical="center"/>
    </xf>
    <xf numFmtId="0" fontId="38" fillId="0" borderId="39" xfId="1" applyFont="1" applyBorder="1" applyAlignment="1">
      <alignment horizontal="center" vertical="center"/>
    </xf>
    <xf numFmtId="0" fontId="38" fillId="0" borderId="0" xfId="1" applyFont="1" applyAlignment="1">
      <alignment horizontal="center" vertical="center"/>
    </xf>
    <xf numFmtId="0" fontId="38" fillId="0" borderId="40" xfId="1" applyFont="1" applyBorder="1" applyAlignment="1">
      <alignment horizontal="center" vertical="center"/>
    </xf>
    <xf numFmtId="0" fontId="38" fillId="0" borderId="41" xfId="1" applyFont="1" applyBorder="1" applyAlignment="1">
      <alignment horizontal="center" vertical="center"/>
    </xf>
    <xf numFmtId="0" fontId="38" fillId="0" borderId="42" xfId="1" applyFont="1" applyBorder="1" applyAlignment="1">
      <alignment horizontal="center" vertical="center"/>
    </xf>
    <xf numFmtId="0" fontId="38" fillId="0" borderId="43" xfId="1" applyFont="1" applyBorder="1" applyAlignment="1">
      <alignment horizontal="center" vertical="center"/>
    </xf>
    <xf numFmtId="0" fontId="36" fillId="0" borderId="44" xfId="5" applyFont="1" applyBorder="1" applyAlignment="1">
      <alignment horizontal="left" vertical="center"/>
    </xf>
    <xf numFmtId="0" fontId="36" fillId="0" borderId="89" xfId="5" applyFont="1" applyBorder="1" applyAlignment="1">
      <alignment horizontal="left" vertical="center"/>
    </xf>
    <xf numFmtId="0" fontId="36" fillId="0" borderId="90" xfId="5" applyFont="1" applyBorder="1" applyAlignment="1">
      <alignment horizontal="left" vertical="center"/>
    </xf>
    <xf numFmtId="0" fontId="42" fillId="0" borderId="39" xfId="5" applyFont="1" applyBorder="1" applyAlignment="1">
      <alignment horizontal="center" vertical="center"/>
    </xf>
    <xf numFmtId="0" fontId="42" fillId="0" borderId="0" xfId="5" applyFont="1" applyAlignment="1">
      <alignment horizontal="center" vertical="center"/>
    </xf>
    <xf numFmtId="0" fontId="42" fillId="0" borderId="40" xfId="5" applyFont="1" applyBorder="1" applyAlignment="1">
      <alignment horizontal="center" vertical="center"/>
    </xf>
    <xf numFmtId="0" fontId="36" fillId="10" borderId="97" xfId="5" applyFont="1" applyFill="1" applyBorder="1" applyAlignment="1">
      <alignment horizontal="center" vertical="center" wrapText="1"/>
    </xf>
    <xf numFmtId="0" fontId="36" fillId="10" borderId="92" xfId="5" applyFont="1" applyFill="1" applyBorder="1" applyAlignment="1">
      <alignment horizontal="center" vertical="center" wrapText="1"/>
    </xf>
    <xf numFmtId="0" fontId="36" fillId="10" borderId="98" xfId="5" applyFont="1" applyFill="1" applyBorder="1" applyAlignment="1">
      <alignment horizontal="center" vertical="center" wrapText="1"/>
    </xf>
    <xf numFmtId="0" fontId="36" fillId="10" borderId="36" xfId="5" applyFont="1" applyFill="1" applyBorder="1" applyAlignment="1">
      <alignment horizontal="center" vertical="center" wrapText="1"/>
    </xf>
    <xf numFmtId="0" fontId="36" fillId="10" borderId="100" xfId="5" applyFont="1" applyFill="1" applyBorder="1" applyAlignment="1">
      <alignment horizontal="center" vertical="center" wrapText="1"/>
    </xf>
    <xf numFmtId="10" fontId="36" fillId="10" borderId="36" xfId="5" applyNumberFormat="1" applyFont="1" applyFill="1" applyBorder="1" applyAlignment="1">
      <alignment horizontal="center" vertical="center" wrapText="1"/>
    </xf>
    <xf numFmtId="10" fontId="36" fillId="10" borderId="89" xfId="5" applyNumberFormat="1" applyFont="1" applyFill="1" applyBorder="1" applyAlignment="1">
      <alignment horizontal="center" vertical="center" wrapText="1"/>
    </xf>
    <xf numFmtId="10" fontId="36" fillId="10" borderId="100" xfId="5" applyNumberFormat="1" applyFont="1" applyFill="1" applyBorder="1" applyAlignment="1">
      <alignment horizontal="center" vertical="center" wrapText="1"/>
    </xf>
    <xf numFmtId="0" fontId="6" fillId="0" borderId="0" xfId="5" applyAlignment="1">
      <alignment horizontal="right" vertical="center"/>
    </xf>
    <xf numFmtId="44" fontId="28" fillId="3" borderId="36" xfId="4" applyFont="1" applyFill="1" applyBorder="1" applyAlignment="1">
      <alignment horizontal="center" vertical="top"/>
    </xf>
    <xf numFmtId="44" fontId="28" fillId="3" borderId="100" xfId="4" applyFont="1" applyFill="1" applyBorder="1" applyAlignment="1">
      <alignment horizontal="center" vertical="top"/>
    </xf>
    <xf numFmtId="172" fontId="28" fillId="3" borderId="44" xfId="5" applyNumberFormat="1" applyFont="1" applyFill="1" applyBorder="1" applyAlignment="1">
      <alignment horizontal="center" vertical="center"/>
    </xf>
    <xf numFmtId="172" fontId="28" fillId="3" borderId="89" xfId="5" applyNumberFormat="1" applyFont="1" applyFill="1" applyBorder="1" applyAlignment="1">
      <alignment horizontal="center" vertical="center"/>
    </xf>
    <xf numFmtId="172" fontId="28" fillId="3" borderId="100" xfId="5" applyNumberFormat="1" applyFont="1" applyFill="1" applyBorder="1" applyAlignment="1">
      <alignment horizontal="center" vertical="center"/>
    </xf>
    <xf numFmtId="4" fontId="28" fillId="3" borderId="36" xfId="5" applyNumberFormat="1" applyFont="1" applyFill="1" applyBorder="1" applyAlignment="1">
      <alignment horizontal="center" vertical="top"/>
    </xf>
    <xf numFmtId="4" fontId="28" fillId="3" borderId="100" xfId="5" applyNumberFormat="1" applyFont="1" applyFill="1" applyBorder="1" applyAlignment="1">
      <alignment horizontal="center" vertical="top"/>
    </xf>
    <xf numFmtId="0" fontId="36" fillId="9" borderId="46" xfId="5" applyFont="1" applyFill="1" applyBorder="1" applyAlignment="1">
      <alignment horizontal="left" vertical="center"/>
    </xf>
    <xf numFmtId="0" fontId="36" fillId="9" borderId="45" xfId="5" applyFont="1" applyFill="1" applyBorder="1" applyAlignment="1">
      <alignment horizontal="left" vertical="center"/>
    </xf>
    <xf numFmtId="44" fontId="28" fillId="9" borderId="36" xfId="4" applyFont="1" applyFill="1" applyBorder="1" applyAlignment="1">
      <alignment horizontal="center" vertical="top"/>
    </xf>
    <xf numFmtId="44" fontId="28" fillId="9" borderId="100" xfId="4" applyFont="1" applyFill="1" applyBorder="1" applyAlignment="1">
      <alignment horizontal="center" vertical="top"/>
    </xf>
    <xf numFmtId="172" fontId="28" fillId="3" borderId="46" xfId="5" applyNumberFormat="1" applyFont="1" applyFill="1" applyBorder="1" applyAlignment="1">
      <alignment horizontal="center" vertical="center"/>
    </xf>
    <xf numFmtId="0" fontId="28" fillId="3" borderId="36" xfId="5" applyFont="1" applyFill="1" applyBorder="1" applyAlignment="1">
      <alignment horizontal="left" vertical="center" wrapText="1" indent="1"/>
    </xf>
    <xf numFmtId="0" fontId="28" fillId="3" borderId="100" xfId="5" applyFont="1" applyFill="1" applyBorder="1" applyAlignment="1">
      <alignment horizontal="left" vertical="center" wrapText="1" indent="1"/>
    </xf>
    <xf numFmtId="0" fontId="5" fillId="19" borderId="1" xfId="0" applyFont="1" applyFill="1" applyBorder="1" applyAlignment="1">
      <alignment horizontal="left" vertical="top" wrapText="1"/>
    </xf>
    <xf numFmtId="0" fontId="5" fillId="18" borderId="1" xfId="0" applyFont="1" applyFill="1" applyBorder="1" applyAlignment="1">
      <alignment horizontal="left" vertical="top" wrapText="1"/>
    </xf>
    <xf numFmtId="0" fontId="9" fillId="3" borderId="37" xfId="10" applyFont="1" applyFill="1" applyBorder="1" applyAlignment="1">
      <alignment horizontal="center" vertical="center" wrapText="1"/>
    </xf>
    <xf numFmtId="0" fontId="9" fillId="3" borderId="69" xfId="10" applyFont="1" applyFill="1" applyBorder="1" applyAlignment="1">
      <alignment horizontal="center" vertical="center" wrapText="1"/>
    </xf>
    <xf numFmtId="0" fontId="9" fillId="3" borderId="38" xfId="10" applyFont="1" applyFill="1" applyBorder="1" applyAlignment="1">
      <alignment horizontal="center" vertical="center" wrapText="1"/>
    </xf>
    <xf numFmtId="0" fontId="9" fillId="3" borderId="39" xfId="10" applyFont="1" applyFill="1" applyBorder="1" applyAlignment="1">
      <alignment horizontal="center" vertical="center" wrapText="1"/>
    </xf>
    <xf numFmtId="0" fontId="9" fillId="3" borderId="0" xfId="10" applyFont="1" applyFill="1" applyBorder="1" applyAlignment="1">
      <alignment horizontal="center" vertical="center" wrapText="1"/>
    </xf>
    <xf numFmtId="0" fontId="9" fillId="3" borderId="40" xfId="10" applyFont="1" applyFill="1" applyBorder="1" applyAlignment="1">
      <alignment horizontal="center" vertical="center" wrapText="1"/>
    </xf>
    <xf numFmtId="0" fontId="36" fillId="3" borderId="39" xfId="10" applyFont="1" applyFill="1" applyBorder="1" applyAlignment="1">
      <alignment horizontal="center" vertical="center" wrapText="1"/>
    </xf>
    <xf numFmtId="0" fontId="36" fillId="3" borderId="0" xfId="10" applyFont="1" applyFill="1" applyBorder="1" applyAlignment="1">
      <alignment horizontal="center" vertical="center" wrapText="1"/>
    </xf>
    <xf numFmtId="0" fontId="36" fillId="3" borderId="40" xfId="10" applyFont="1" applyFill="1" applyBorder="1" applyAlignment="1">
      <alignment horizontal="center" vertical="center" wrapText="1"/>
    </xf>
    <xf numFmtId="0" fontId="36" fillId="3" borderId="39" xfId="10" applyFont="1" applyFill="1" applyBorder="1" applyAlignment="1">
      <alignment horizontal="left" vertical="center" wrapText="1"/>
    </xf>
    <xf numFmtId="0" fontId="36" fillId="3" borderId="0" xfId="10" applyFont="1" applyFill="1" applyBorder="1" applyAlignment="1">
      <alignment horizontal="left" vertical="center" wrapText="1"/>
    </xf>
    <xf numFmtId="0" fontId="36" fillId="3" borderId="40" xfId="10" applyFont="1" applyFill="1" applyBorder="1" applyAlignment="1">
      <alignment horizontal="left" vertical="center" wrapText="1"/>
    </xf>
    <xf numFmtId="0" fontId="50" fillId="11" borderId="39" xfId="11" applyFont="1" applyFill="1" applyBorder="1" applyAlignment="1">
      <alignment horizontal="center" wrapText="1"/>
    </xf>
    <xf numFmtId="0" fontId="49" fillId="0" borderId="0" xfId="11" applyBorder="1" applyAlignment="1"/>
    <xf numFmtId="0" fontId="49" fillId="0" borderId="40" xfId="11" applyBorder="1" applyAlignment="1"/>
    <xf numFmtId="0" fontId="50" fillId="11" borderId="0" xfId="11" applyFont="1" applyFill="1" applyBorder="1" applyAlignment="1">
      <alignment horizontal="left" vertical="top" wrapText="1"/>
    </xf>
    <xf numFmtId="0" fontId="36" fillId="11" borderId="0" xfId="11" applyFont="1" applyFill="1" applyBorder="1" applyAlignment="1">
      <alignment horizontal="left" vertical="top" wrapText="1"/>
    </xf>
    <xf numFmtId="10" fontId="36" fillId="11" borderId="0" xfId="11" applyNumberFormat="1" applyFont="1" applyFill="1" applyBorder="1" applyAlignment="1">
      <alignment horizontal="left" vertical="top" wrapText="1"/>
    </xf>
    <xf numFmtId="0" fontId="36" fillId="11" borderId="40" xfId="11" applyFont="1" applyFill="1" applyBorder="1" applyAlignment="1">
      <alignment horizontal="left" vertical="top" wrapText="1"/>
    </xf>
    <xf numFmtId="0" fontId="1" fillId="14" borderId="1" xfId="0" applyFont="1" applyFill="1" applyBorder="1" applyAlignment="1">
      <alignment horizontal="left" vertical="top" wrapText="1"/>
    </xf>
    <xf numFmtId="0" fontId="4" fillId="16" borderId="1" xfId="0" applyFont="1" applyFill="1" applyBorder="1" applyAlignment="1">
      <alignment horizontal="left" vertical="top" wrapText="1"/>
    </xf>
    <xf numFmtId="0" fontId="5" fillId="14" borderId="0" xfId="0" applyFont="1" applyFill="1" applyBorder="1" applyAlignment="1">
      <alignment horizontal="right" vertical="top" wrapText="1"/>
    </xf>
    <xf numFmtId="0" fontId="36" fillId="0" borderId="0" xfId="5" applyFont="1" applyAlignment="1">
      <alignment horizontal="left" vertical="center" wrapText="1"/>
    </xf>
    <xf numFmtId="0" fontId="36" fillId="10" borderId="44" xfId="12" applyFont="1" applyFill="1" applyBorder="1" applyAlignment="1">
      <alignment horizontal="center" vertical="center"/>
    </xf>
    <xf numFmtId="0" fontId="36" fillId="10" borderId="89" xfId="12" applyFont="1" applyFill="1" applyBorder="1" applyAlignment="1">
      <alignment horizontal="center" vertical="center"/>
    </xf>
    <xf numFmtId="0" fontId="36" fillId="10" borderId="102" xfId="12" applyFont="1" applyFill="1" applyBorder="1" applyAlignment="1">
      <alignment horizontal="center" vertical="center"/>
    </xf>
    <xf numFmtId="0" fontId="36" fillId="12" borderId="46" xfId="12" applyFont="1" applyFill="1" applyBorder="1" applyAlignment="1">
      <alignment horizontal="center" vertical="center"/>
    </xf>
    <xf numFmtId="0" fontId="36" fillId="12" borderId="45" xfId="12" applyFont="1" applyFill="1" applyBorder="1" applyAlignment="1">
      <alignment horizontal="center" vertical="center"/>
    </xf>
    <xf numFmtId="0" fontId="36" fillId="12" borderId="47" xfId="12" applyFont="1" applyFill="1" applyBorder="1" applyAlignment="1">
      <alignment horizontal="center" vertical="center"/>
    </xf>
    <xf numFmtId="0" fontId="36" fillId="0" borderId="45" xfId="12" applyFont="1" applyBorder="1" applyAlignment="1">
      <alignment horizontal="center" vertical="center"/>
    </xf>
    <xf numFmtId="0" fontId="36" fillId="0" borderId="45" xfId="12" applyFont="1" applyBorder="1" applyAlignment="1">
      <alignment horizontal="center" vertical="center" wrapText="1"/>
    </xf>
    <xf numFmtId="0" fontId="36" fillId="10" borderId="46" xfId="12" applyFont="1" applyFill="1" applyBorder="1" applyAlignment="1">
      <alignment horizontal="center" vertical="center"/>
    </xf>
    <xf numFmtId="0" fontId="36" fillId="10" borderId="45" xfId="12" applyFont="1" applyFill="1" applyBorder="1" applyAlignment="1">
      <alignment horizontal="center" vertical="center"/>
    </xf>
    <xf numFmtId="0" fontId="36" fillId="13" borderId="46" xfId="12" applyFont="1" applyFill="1" applyBorder="1" applyAlignment="1">
      <alignment horizontal="center" vertical="center"/>
    </xf>
    <xf numFmtId="0" fontId="36" fillId="13" borderId="45" xfId="12" applyFont="1" applyFill="1" applyBorder="1" applyAlignment="1">
      <alignment horizontal="center" vertical="center"/>
    </xf>
    <xf numFmtId="0" fontId="36" fillId="3" borderId="45" xfId="12" applyFont="1" applyFill="1" applyBorder="1" applyAlignment="1">
      <alignment horizontal="center" vertical="center"/>
    </xf>
    <xf numFmtId="0" fontId="36" fillId="0" borderId="45" xfId="12" applyFont="1" applyBorder="1" applyAlignment="1">
      <alignment horizontal="left" vertical="center"/>
    </xf>
    <xf numFmtId="0" fontId="6" fillId="0" borderId="0" xfId="12" applyFont="1" applyAlignment="1">
      <alignment horizontal="center" vertical="center" wrapText="1"/>
    </xf>
    <xf numFmtId="0" fontId="6" fillId="0" borderId="0" xfId="12" applyFont="1" applyAlignment="1">
      <alignment horizontal="left" vertical="center"/>
    </xf>
    <xf numFmtId="0" fontId="6" fillId="0" borderId="0" xfId="12" applyFont="1" applyAlignment="1">
      <alignment horizontal="center" vertical="center"/>
    </xf>
    <xf numFmtId="0" fontId="9" fillId="0" borderId="37" xfId="5" applyFont="1" applyBorder="1" applyAlignment="1">
      <alignment horizontal="center" vertical="center"/>
    </xf>
    <xf numFmtId="0" fontId="9" fillId="0" borderId="69" xfId="5" applyFont="1" applyBorder="1" applyAlignment="1">
      <alignment horizontal="center" vertical="center"/>
    </xf>
    <xf numFmtId="0" fontId="9" fillId="0" borderId="39" xfId="5" applyFont="1" applyBorder="1" applyAlignment="1">
      <alignment horizontal="center" vertical="center"/>
    </xf>
    <xf numFmtId="0" fontId="9" fillId="0" borderId="0" xfId="5" applyFont="1" applyAlignment="1">
      <alignment horizontal="center" vertical="center"/>
    </xf>
    <xf numFmtId="0" fontId="9" fillId="0" borderId="91" xfId="5" applyFont="1" applyBorder="1" applyAlignment="1">
      <alignment horizontal="center" vertical="center"/>
    </xf>
    <xf numFmtId="0" fontId="9" fillId="0" borderId="92" xfId="5" applyFont="1" applyBorder="1" applyAlignment="1">
      <alignment horizontal="center" vertical="center"/>
    </xf>
    <xf numFmtId="0" fontId="9" fillId="0" borderId="70" xfId="5" applyFont="1" applyBorder="1" applyAlignment="1">
      <alignment horizontal="center" vertical="center"/>
    </xf>
    <xf numFmtId="0" fontId="9" fillId="0" borderId="71" xfId="5" applyFont="1" applyBorder="1" applyAlignment="1">
      <alignment horizontal="center" vertical="center"/>
    </xf>
    <xf numFmtId="0" fontId="9" fillId="0" borderId="72" xfId="5" applyFont="1" applyBorder="1" applyAlignment="1">
      <alignment horizontal="center" vertical="center"/>
    </xf>
    <xf numFmtId="0" fontId="9" fillId="0" borderId="36" xfId="5" applyFont="1" applyBorder="1" applyAlignment="1">
      <alignment horizontal="center" vertical="center"/>
    </xf>
    <xf numFmtId="0" fontId="9" fillId="0" borderId="89" xfId="5" applyFont="1" applyBorder="1" applyAlignment="1">
      <alignment horizontal="center" vertical="center"/>
    </xf>
    <xf numFmtId="0" fontId="9" fillId="0" borderId="100" xfId="5" applyFont="1" applyBorder="1" applyAlignment="1">
      <alignment horizontal="center" vertical="center"/>
    </xf>
    <xf numFmtId="0" fontId="36" fillId="0" borderId="38" xfId="5" applyFont="1" applyBorder="1" applyAlignment="1">
      <alignment horizontal="center" vertical="center"/>
    </xf>
    <xf numFmtId="0" fontId="36" fillId="0" borderId="40" xfId="5" applyFont="1" applyBorder="1" applyAlignment="1">
      <alignment horizontal="center" vertical="center"/>
    </xf>
    <xf numFmtId="0" fontId="36" fillId="0" borderId="93" xfId="5" applyFont="1" applyBorder="1" applyAlignment="1">
      <alignment horizontal="center" vertical="center"/>
    </xf>
    <xf numFmtId="0" fontId="36" fillId="0" borderId="36" xfId="5" applyFont="1" applyBorder="1" applyAlignment="1">
      <alignment horizontal="center" vertical="center"/>
    </xf>
    <xf numFmtId="0" fontId="36" fillId="0" borderId="44" xfId="12" applyFont="1" applyBorder="1" applyAlignment="1">
      <alignment horizontal="center" vertical="center"/>
    </xf>
    <xf numFmtId="0" fontId="36" fillId="0" borderId="89" xfId="12" applyFont="1" applyBorder="1" applyAlignment="1">
      <alignment horizontal="center" vertical="center"/>
    </xf>
    <xf numFmtId="0" fontId="36" fillId="0" borderId="90" xfId="12" applyFont="1" applyBorder="1" applyAlignment="1">
      <alignment horizontal="center" vertical="center"/>
    </xf>
    <xf numFmtId="0" fontId="36" fillId="0" borderId="47" xfId="12" applyFont="1" applyBorder="1" applyAlignment="1">
      <alignment horizontal="center" vertical="center"/>
    </xf>
    <xf numFmtId="0" fontId="36" fillId="0" borderId="46" xfId="12" applyFont="1" applyBorder="1" applyAlignment="1">
      <alignment horizontal="center" vertical="center"/>
    </xf>
    <xf numFmtId="0" fontId="52" fillId="0" borderId="45" xfId="12" applyFont="1" applyBorder="1" applyAlignment="1">
      <alignment horizontal="center" vertical="center"/>
    </xf>
    <xf numFmtId="0" fontId="52" fillId="0" borderId="47" xfId="12" applyFont="1" applyBorder="1" applyAlignment="1">
      <alignment horizontal="center" vertical="center"/>
    </xf>
  </cellXfs>
  <cellStyles count="14">
    <cellStyle name="Moeda" xfId="4" builtinId="4"/>
    <cellStyle name="Moeda 2" xfId="9" xr:uid="{42E793F2-4965-4C10-8A46-85894C6D491D}"/>
    <cellStyle name="Normal" xfId="0" builtinId="0"/>
    <cellStyle name="Normal 2" xfId="1" xr:uid="{DBDA0022-304A-4DE2-944A-66BF6A9E0796}"/>
    <cellStyle name="Normal 2 2 2 2" xfId="5" xr:uid="{075D698C-F4CC-46E9-B86B-1758B273542E}"/>
    <cellStyle name="Normal 2 2 2 2 2" xfId="10" xr:uid="{912C1BA3-E04A-42BD-9947-7C0E7778749A}"/>
    <cellStyle name="Normal 3" xfId="2" xr:uid="{B91598C7-CB8B-4503-B529-2C49BF6B5F0E}"/>
    <cellStyle name="Normal 4 2" xfId="11" xr:uid="{6C280692-EA6F-430F-9A07-DB655405BBD2}"/>
    <cellStyle name="Normal_COMPCUST" xfId="12" xr:uid="{3FCEE668-3C95-4187-B0EE-CAC044D1FE1B}"/>
    <cellStyle name="Porcentagem 2" xfId="8" xr:uid="{879BFD13-B2F9-43A5-8C8C-2810CA6B010B}"/>
    <cellStyle name="Porcentagem 2 2" xfId="13" xr:uid="{7C74383C-BDEB-4897-B3FC-DB9BE94F57C0}"/>
    <cellStyle name="Separador de milhares_RECENTE - Novo Modelo composição de BDI - PARA A CÂMARA" xfId="3" xr:uid="{35F9EA76-35F7-45F4-BE2B-03E18D5FACF8}"/>
    <cellStyle name="Vírgula 2" xfId="6" xr:uid="{EAB4056F-267A-427B-8E41-EAD78B967CDF}"/>
    <cellStyle name="Vírgula 4" xfId="7" xr:uid="{E6EB9F7C-A20C-44AA-908A-51058421B0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8</xdr:col>
      <xdr:colOff>488675</xdr:colOff>
      <xdr:row>0</xdr:row>
      <xdr:rowOff>141468</xdr:rowOff>
    </xdr:from>
    <xdr:to>
      <xdr:col>9</xdr:col>
      <xdr:colOff>836216</xdr:colOff>
      <xdr:row>4</xdr:row>
      <xdr:rowOff>139135</xdr:rowOff>
    </xdr:to>
    <xdr:pic>
      <xdr:nvPicPr>
        <xdr:cNvPr id="5" name="Imagem 4">
          <a:extLst>
            <a:ext uri="{FF2B5EF4-FFF2-40B4-BE49-F238E27FC236}">
              <a16:creationId xmlns:a16="http://schemas.microsoft.com/office/drawing/2014/main" id="{6D921D12-C973-43B2-AB57-5820ED1A2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3045" y="141468"/>
          <a:ext cx="1341454" cy="1331167"/>
        </a:xfrm>
        <a:prstGeom prst="rect">
          <a:avLst/>
        </a:prstGeom>
      </xdr:spPr>
    </xdr:pic>
    <xdr:clientData/>
  </xdr:twoCellAnchor>
  <xdr:twoCellAnchor>
    <xdr:from>
      <xdr:col>3</xdr:col>
      <xdr:colOff>1303352</xdr:colOff>
      <xdr:row>297</xdr:row>
      <xdr:rowOff>129871</xdr:rowOff>
    </xdr:from>
    <xdr:to>
      <xdr:col>3</xdr:col>
      <xdr:colOff>4419932</xdr:colOff>
      <xdr:row>300</xdr:row>
      <xdr:rowOff>175590</xdr:rowOff>
    </xdr:to>
    <xdr:sp macro="" textlink="">
      <xdr:nvSpPr>
        <xdr:cNvPr id="3" name="Text Box 3">
          <a:extLst>
            <a:ext uri="{FF2B5EF4-FFF2-40B4-BE49-F238E27FC236}">
              <a16:creationId xmlns:a16="http://schemas.microsoft.com/office/drawing/2014/main" id="{3A61FE42-1E1B-4758-98A2-3604548BA93E}"/>
            </a:ext>
          </a:extLst>
        </xdr:cNvPr>
        <xdr:cNvSpPr txBox="1">
          <a:spLocks noChangeArrowheads="1"/>
        </xdr:cNvSpPr>
      </xdr:nvSpPr>
      <xdr:spPr bwMode="auto">
        <a:xfrm>
          <a:off x="3581069" y="103604501"/>
          <a:ext cx="3116580" cy="592372"/>
        </a:xfrm>
        <a:prstGeom prst="rect">
          <a:avLst/>
        </a:prstGeom>
        <a:noFill/>
        <a:ln w="9525">
          <a:noFill/>
          <a:miter lim="800000"/>
          <a:headEnd/>
          <a:tailEnd/>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a:cs typeface="Arial"/>
            </a:rPr>
            <a:t>LUCAS OLIVEIRA</a:t>
          </a:r>
          <a:r>
            <a:rPr lang="pt-BR" sz="1000" b="1" i="0" strike="noStrike" baseline="0">
              <a:solidFill>
                <a:srgbClr val="000000"/>
              </a:solidFill>
              <a:latin typeface="Arial"/>
              <a:cs typeface="Arial"/>
            </a:rPr>
            <a:t> DANTAS</a:t>
          </a:r>
          <a:endParaRPr lang="pt-BR" sz="1000" b="1" i="0" strike="noStrike">
            <a:solidFill>
              <a:srgbClr val="000000"/>
            </a:solidFill>
            <a:latin typeface="Arial"/>
            <a:cs typeface="Arial"/>
          </a:endParaRPr>
        </a:p>
        <a:p>
          <a:pPr algn="ctr" rtl="1">
            <a:lnSpc>
              <a:spcPts val="1400"/>
            </a:lnSpc>
            <a:defRPr sz="1000"/>
          </a:pPr>
          <a:r>
            <a:rPr lang="pt-BR" sz="1000" b="0" i="0" strike="noStrike">
              <a:solidFill>
                <a:srgbClr val="000000"/>
              </a:solidFill>
              <a:latin typeface="Arial"/>
              <a:cs typeface="Arial"/>
            </a:rPr>
            <a:t>RESPONSÁVEL TÉCNICO</a:t>
          </a:r>
          <a:r>
            <a:rPr lang="pt-BR" sz="1000" b="0" i="0" strike="noStrike" baseline="0">
              <a:solidFill>
                <a:srgbClr val="000000"/>
              </a:solidFill>
              <a:latin typeface="Arial"/>
              <a:cs typeface="Arial"/>
            </a:rPr>
            <a:t> S.O.S ENGENHARIA</a:t>
          </a:r>
        </a:p>
        <a:p>
          <a:pPr algn="ctr" rtl="1">
            <a:lnSpc>
              <a:spcPts val="1400"/>
            </a:lnSpc>
            <a:defRPr sz="1000"/>
          </a:pPr>
          <a:r>
            <a:rPr lang="pt-BR" sz="1000" b="0" i="0" strike="noStrike" baseline="0">
              <a:solidFill>
                <a:srgbClr val="000000"/>
              </a:solidFill>
              <a:latin typeface="Arial"/>
              <a:cs typeface="Arial"/>
            </a:rPr>
            <a:t>CREA/PA: 886058 D/PA</a:t>
          </a:r>
        </a:p>
        <a:p>
          <a:pPr algn="ctr" rtl="1">
            <a:lnSpc>
              <a:spcPts val="1400"/>
            </a:lnSpc>
            <a:defRPr sz="1000"/>
          </a:pPr>
          <a:endParaRPr lang="pt-BR" sz="1000" b="0" i="0" strike="noStrike">
            <a:solidFill>
              <a:srgbClr val="000000"/>
            </a:solidFill>
            <a:latin typeface="Arial"/>
            <a:cs typeface="Arial"/>
          </a:endParaRPr>
        </a:p>
      </xdr:txBody>
    </xdr:sp>
    <xdr:clientData/>
  </xdr:twoCellAnchor>
  <xdr:twoCellAnchor editAs="oneCell">
    <xdr:from>
      <xdr:col>0</xdr:col>
      <xdr:colOff>124236</xdr:colOff>
      <xdr:row>0</xdr:row>
      <xdr:rowOff>124238</xdr:rowOff>
    </xdr:from>
    <xdr:to>
      <xdr:col>3</xdr:col>
      <xdr:colOff>1066732</xdr:colOff>
      <xdr:row>2</xdr:row>
      <xdr:rowOff>57977</xdr:rowOff>
    </xdr:to>
    <xdr:pic>
      <xdr:nvPicPr>
        <xdr:cNvPr id="4" name="Imagem 3">
          <a:extLst>
            <a:ext uri="{FF2B5EF4-FFF2-40B4-BE49-F238E27FC236}">
              <a16:creationId xmlns:a16="http://schemas.microsoft.com/office/drawing/2014/main" id="{5C3A86D1-8EA8-47D2-BDE8-CD8D605AD6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236" y="124238"/>
          <a:ext cx="3220213"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2219213</xdr:colOff>
      <xdr:row>0</xdr:row>
      <xdr:rowOff>101301</xdr:rowOff>
    </xdr:from>
    <xdr:to>
      <xdr:col>4</xdr:col>
      <xdr:colOff>3597985</xdr:colOff>
      <xdr:row>4</xdr:row>
      <xdr:rowOff>166295</xdr:rowOff>
    </xdr:to>
    <xdr:pic>
      <xdr:nvPicPr>
        <xdr:cNvPr id="4" name="Imagem 3">
          <a:extLst>
            <a:ext uri="{FF2B5EF4-FFF2-40B4-BE49-F238E27FC236}">
              <a16:creationId xmlns:a16="http://schemas.microsoft.com/office/drawing/2014/main" id="{C76B19A9-DC38-4F2D-94DB-AA6B6D40E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2413" y="101301"/>
          <a:ext cx="1378772" cy="1400735"/>
        </a:xfrm>
        <a:prstGeom prst="rect">
          <a:avLst/>
        </a:prstGeom>
      </xdr:spPr>
    </xdr:pic>
    <xdr:clientData/>
  </xdr:twoCellAnchor>
  <xdr:twoCellAnchor>
    <xdr:from>
      <xdr:col>1</xdr:col>
      <xdr:colOff>3234064</xdr:colOff>
      <xdr:row>296</xdr:row>
      <xdr:rowOff>104421</xdr:rowOff>
    </xdr:from>
    <xdr:to>
      <xdr:col>3</xdr:col>
      <xdr:colOff>356697</xdr:colOff>
      <xdr:row>299</xdr:row>
      <xdr:rowOff>145241</xdr:rowOff>
    </xdr:to>
    <xdr:sp macro="" textlink="">
      <xdr:nvSpPr>
        <xdr:cNvPr id="3" name="Text Box 3">
          <a:extLst>
            <a:ext uri="{FF2B5EF4-FFF2-40B4-BE49-F238E27FC236}">
              <a16:creationId xmlns:a16="http://schemas.microsoft.com/office/drawing/2014/main" id="{3B44877D-965F-4B71-97F0-ED951310236C}"/>
            </a:ext>
          </a:extLst>
        </xdr:cNvPr>
        <xdr:cNvSpPr txBox="1">
          <a:spLocks noChangeArrowheads="1"/>
        </xdr:cNvSpPr>
      </xdr:nvSpPr>
      <xdr:spPr bwMode="auto">
        <a:xfrm>
          <a:off x="3904955" y="91536138"/>
          <a:ext cx="3127525" cy="587473"/>
        </a:xfrm>
        <a:prstGeom prst="rect">
          <a:avLst/>
        </a:prstGeom>
        <a:noFill/>
        <a:ln w="9525">
          <a:noFill/>
          <a:miter lim="800000"/>
          <a:headEnd/>
          <a:tailEnd/>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a:cs typeface="Arial"/>
            </a:rPr>
            <a:t>LUCAS OLIVEIRA</a:t>
          </a:r>
          <a:r>
            <a:rPr lang="pt-BR" sz="1000" b="1" i="0" strike="noStrike" baseline="0">
              <a:solidFill>
                <a:srgbClr val="000000"/>
              </a:solidFill>
              <a:latin typeface="Arial"/>
              <a:cs typeface="Arial"/>
            </a:rPr>
            <a:t> DANTAS</a:t>
          </a:r>
          <a:endParaRPr lang="pt-BR" sz="1000" b="1" i="0" strike="noStrike">
            <a:solidFill>
              <a:srgbClr val="000000"/>
            </a:solidFill>
            <a:latin typeface="Arial"/>
            <a:cs typeface="Arial"/>
          </a:endParaRPr>
        </a:p>
        <a:p>
          <a:pPr algn="ctr" rtl="1">
            <a:lnSpc>
              <a:spcPts val="1400"/>
            </a:lnSpc>
            <a:defRPr sz="1000"/>
          </a:pPr>
          <a:r>
            <a:rPr lang="pt-BR" sz="1000" b="0" i="0" strike="noStrike">
              <a:solidFill>
                <a:srgbClr val="000000"/>
              </a:solidFill>
              <a:latin typeface="Arial"/>
              <a:cs typeface="Arial"/>
            </a:rPr>
            <a:t>RESPONSÁVEL TÉCNICO</a:t>
          </a:r>
          <a:r>
            <a:rPr lang="pt-BR" sz="1000" b="0" i="0" strike="noStrike" baseline="0">
              <a:solidFill>
                <a:srgbClr val="000000"/>
              </a:solidFill>
              <a:latin typeface="Arial"/>
              <a:cs typeface="Arial"/>
            </a:rPr>
            <a:t> S.O.S ENGENHARIA</a:t>
          </a:r>
        </a:p>
        <a:p>
          <a:pPr algn="ctr" rtl="1">
            <a:lnSpc>
              <a:spcPts val="1400"/>
            </a:lnSpc>
            <a:defRPr sz="1000"/>
          </a:pPr>
          <a:r>
            <a:rPr lang="pt-BR" sz="1000" b="0" i="0" strike="noStrike" baseline="0">
              <a:solidFill>
                <a:srgbClr val="000000"/>
              </a:solidFill>
              <a:latin typeface="Arial"/>
              <a:cs typeface="Arial"/>
            </a:rPr>
            <a:t>CREA/PA: 886058 D/PA</a:t>
          </a:r>
        </a:p>
        <a:p>
          <a:pPr algn="ctr" rtl="1">
            <a:lnSpc>
              <a:spcPts val="1400"/>
            </a:lnSpc>
            <a:defRPr sz="1000"/>
          </a:pPr>
          <a:endParaRPr lang="pt-BR" sz="1000" b="0" i="0" strike="noStrike">
            <a:solidFill>
              <a:srgbClr val="000000"/>
            </a:solidFill>
            <a:latin typeface="Arial"/>
            <a:cs typeface="Arial"/>
          </a:endParaRPr>
        </a:p>
      </xdr:txBody>
    </xdr:sp>
    <xdr:clientData/>
  </xdr:twoCellAnchor>
  <xdr:twoCellAnchor editAs="oneCell">
    <xdr:from>
      <xdr:col>0</xdr:col>
      <xdr:colOff>74543</xdr:colOff>
      <xdr:row>0</xdr:row>
      <xdr:rowOff>82826</xdr:rowOff>
    </xdr:from>
    <xdr:to>
      <xdr:col>1</xdr:col>
      <xdr:colOff>2623865</xdr:colOff>
      <xdr:row>2</xdr:row>
      <xdr:rowOff>16565</xdr:rowOff>
    </xdr:to>
    <xdr:pic>
      <xdr:nvPicPr>
        <xdr:cNvPr id="2" name="Imagem 1">
          <a:extLst>
            <a:ext uri="{FF2B5EF4-FFF2-40B4-BE49-F238E27FC236}">
              <a16:creationId xmlns:a16="http://schemas.microsoft.com/office/drawing/2014/main" id="{02FE1B32-A8A8-430F-96B7-E3AD1596AE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543" y="82826"/>
          <a:ext cx="3220213"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259441</xdr:colOff>
      <xdr:row>0</xdr:row>
      <xdr:rowOff>165238</xdr:rowOff>
    </xdr:from>
    <xdr:to>
      <xdr:col>8</xdr:col>
      <xdr:colOff>191411</xdr:colOff>
      <xdr:row>2</xdr:row>
      <xdr:rowOff>245745</xdr:rowOff>
    </xdr:to>
    <xdr:pic>
      <xdr:nvPicPr>
        <xdr:cNvPr id="4" name="Imagem 3">
          <a:extLst>
            <a:ext uri="{FF2B5EF4-FFF2-40B4-BE49-F238E27FC236}">
              <a16:creationId xmlns:a16="http://schemas.microsoft.com/office/drawing/2014/main" id="{15538B0E-3D4D-414E-978C-CD3070098F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7416" y="165238"/>
          <a:ext cx="846370" cy="842507"/>
        </a:xfrm>
        <a:prstGeom prst="rect">
          <a:avLst/>
        </a:prstGeom>
      </xdr:spPr>
    </xdr:pic>
    <xdr:clientData/>
  </xdr:twoCellAnchor>
  <xdr:twoCellAnchor>
    <xdr:from>
      <xdr:col>1</xdr:col>
      <xdr:colOff>2570011</xdr:colOff>
      <xdr:row>35</xdr:row>
      <xdr:rowOff>91356</xdr:rowOff>
    </xdr:from>
    <xdr:to>
      <xdr:col>2</xdr:col>
      <xdr:colOff>935355</xdr:colOff>
      <xdr:row>38</xdr:row>
      <xdr:rowOff>137160</xdr:rowOff>
    </xdr:to>
    <xdr:sp macro="" textlink="">
      <xdr:nvSpPr>
        <xdr:cNvPr id="6" name="Text Box 3">
          <a:extLst>
            <a:ext uri="{FF2B5EF4-FFF2-40B4-BE49-F238E27FC236}">
              <a16:creationId xmlns:a16="http://schemas.microsoft.com/office/drawing/2014/main" id="{A3DDC2B6-2F41-48CA-ACFA-A2534E73BF28}"/>
            </a:ext>
          </a:extLst>
        </xdr:cNvPr>
        <xdr:cNvSpPr txBox="1">
          <a:spLocks noChangeArrowheads="1"/>
        </xdr:cNvSpPr>
      </xdr:nvSpPr>
      <xdr:spPr bwMode="auto">
        <a:xfrm>
          <a:off x="3286291" y="10545996"/>
          <a:ext cx="2937344" cy="571584"/>
        </a:xfrm>
        <a:prstGeom prst="rect">
          <a:avLst/>
        </a:prstGeom>
        <a:noFill/>
        <a:ln w="9525">
          <a:noFill/>
          <a:miter lim="800000"/>
          <a:headEnd/>
          <a:tailEnd/>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a:cs typeface="Arial"/>
            </a:rPr>
            <a:t>LUCAS OLIVEIRA</a:t>
          </a:r>
          <a:r>
            <a:rPr lang="pt-BR" sz="1000" b="1" i="0" strike="noStrike" baseline="0">
              <a:solidFill>
                <a:srgbClr val="000000"/>
              </a:solidFill>
              <a:latin typeface="Arial"/>
              <a:cs typeface="Arial"/>
            </a:rPr>
            <a:t> DANTAS</a:t>
          </a:r>
          <a:endParaRPr lang="pt-BR" sz="1000" b="1" i="0" strike="noStrike">
            <a:solidFill>
              <a:srgbClr val="000000"/>
            </a:solidFill>
            <a:latin typeface="Arial"/>
            <a:cs typeface="Arial"/>
          </a:endParaRPr>
        </a:p>
        <a:p>
          <a:pPr algn="ctr" rtl="1">
            <a:lnSpc>
              <a:spcPts val="1400"/>
            </a:lnSpc>
            <a:defRPr sz="1000"/>
          </a:pPr>
          <a:r>
            <a:rPr lang="pt-BR" sz="1000" b="0" i="0" strike="noStrike">
              <a:solidFill>
                <a:srgbClr val="000000"/>
              </a:solidFill>
              <a:latin typeface="Arial"/>
              <a:cs typeface="Arial"/>
            </a:rPr>
            <a:t>RESPONSÁVEL TÉCNICO</a:t>
          </a:r>
          <a:r>
            <a:rPr lang="pt-BR" sz="1000" b="0" i="0" strike="noStrike" baseline="0">
              <a:solidFill>
                <a:srgbClr val="000000"/>
              </a:solidFill>
              <a:latin typeface="Arial"/>
              <a:cs typeface="Arial"/>
            </a:rPr>
            <a:t> S.O.S ENGENHARIA</a:t>
          </a:r>
        </a:p>
        <a:p>
          <a:pPr algn="ctr" rtl="1">
            <a:lnSpc>
              <a:spcPts val="1400"/>
            </a:lnSpc>
            <a:defRPr sz="1000"/>
          </a:pPr>
          <a:r>
            <a:rPr lang="pt-BR" sz="1000" b="0" i="0" strike="noStrike" baseline="0">
              <a:solidFill>
                <a:srgbClr val="000000"/>
              </a:solidFill>
              <a:latin typeface="Arial"/>
              <a:cs typeface="Arial"/>
            </a:rPr>
            <a:t>CREA/PA: 886058 D/PA</a:t>
          </a:r>
        </a:p>
        <a:p>
          <a:pPr algn="ctr" rtl="1">
            <a:lnSpc>
              <a:spcPts val="1400"/>
            </a:lnSpc>
            <a:defRPr sz="1000"/>
          </a:pPr>
          <a:endParaRPr lang="pt-BR" sz="1000" b="0" i="0" strike="noStrike">
            <a:solidFill>
              <a:srgbClr val="000000"/>
            </a:solidFill>
            <a:latin typeface="Arial"/>
            <a:cs typeface="Arial"/>
          </a:endParaRPr>
        </a:p>
      </xdr:txBody>
    </xdr:sp>
    <xdr:clientData/>
  </xdr:twoCellAnchor>
  <xdr:twoCellAnchor editAs="oneCell">
    <xdr:from>
      <xdr:col>0</xdr:col>
      <xdr:colOff>91109</xdr:colOff>
      <xdr:row>0</xdr:row>
      <xdr:rowOff>99391</xdr:rowOff>
    </xdr:from>
    <xdr:to>
      <xdr:col>1</xdr:col>
      <xdr:colOff>2599018</xdr:colOff>
      <xdr:row>2</xdr:row>
      <xdr:rowOff>33130</xdr:rowOff>
    </xdr:to>
    <xdr:pic>
      <xdr:nvPicPr>
        <xdr:cNvPr id="3" name="Imagem 2">
          <a:extLst>
            <a:ext uri="{FF2B5EF4-FFF2-40B4-BE49-F238E27FC236}">
              <a16:creationId xmlns:a16="http://schemas.microsoft.com/office/drawing/2014/main" id="{CCF29F84-A1C5-4630-9D31-C98C327DF3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09" y="99391"/>
          <a:ext cx="3220213"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922015</xdr:colOff>
      <xdr:row>0</xdr:row>
      <xdr:rowOff>424542</xdr:rowOff>
    </xdr:from>
    <xdr:to>
      <xdr:col>21</xdr:col>
      <xdr:colOff>541016</xdr:colOff>
      <xdr:row>4</xdr:row>
      <xdr:rowOff>141514</xdr:rowOff>
    </xdr:to>
    <xdr:pic>
      <xdr:nvPicPr>
        <xdr:cNvPr id="5" name="Imagem 4">
          <a:extLst>
            <a:ext uri="{FF2B5EF4-FFF2-40B4-BE49-F238E27FC236}">
              <a16:creationId xmlns:a16="http://schemas.microsoft.com/office/drawing/2014/main" id="{9287BB17-F99C-448C-B2D1-E68EC9604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9786" y="424542"/>
          <a:ext cx="1219201" cy="1219201"/>
        </a:xfrm>
        <a:prstGeom prst="rect">
          <a:avLst/>
        </a:prstGeom>
      </xdr:spPr>
    </xdr:pic>
    <xdr:clientData/>
  </xdr:twoCellAnchor>
  <xdr:twoCellAnchor>
    <xdr:from>
      <xdr:col>7</xdr:col>
      <xdr:colOff>412695</xdr:colOff>
      <xdr:row>42</xdr:row>
      <xdr:rowOff>119743</xdr:rowOff>
    </xdr:from>
    <xdr:to>
      <xdr:col>12</xdr:col>
      <xdr:colOff>248386</xdr:colOff>
      <xdr:row>46</xdr:row>
      <xdr:rowOff>33619</xdr:rowOff>
    </xdr:to>
    <xdr:sp macro="" textlink="">
      <xdr:nvSpPr>
        <xdr:cNvPr id="7" name="Text Box 3">
          <a:extLst>
            <a:ext uri="{FF2B5EF4-FFF2-40B4-BE49-F238E27FC236}">
              <a16:creationId xmlns:a16="http://schemas.microsoft.com/office/drawing/2014/main" id="{2E9715ED-8AA0-4142-BA93-E846EF0F5F8A}"/>
            </a:ext>
          </a:extLst>
        </xdr:cNvPr>
        <xdr:cNvSpPr txBox="1">
          <a:spLocks noChangeArrowheads="1"/>
        </xdr:cNvSpPr>
      </xdr:nvSpPr>
      <xdr:spPr bwMode="auto">
        <a:xfrm>
          <a:off x="6643166" y="10541214"/>
          <a:ext cx="3320720" cy="608640"/>
        </a:xfrm>
        <a:prstGeom prst="rect">
          <a:avLst/>
        </a:prstGeom>
        <a:noFill/>
        <a:ln w="9525">
          <a:noFill/>
          <a:miter lim="800000"/>
          <a:headEnd/>
          <a:tailEnd/>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a:cs typeface="Arial"/>
            </a:rPr>
            <a:t>LUCAS OLIVEIRA</a:t>
          </a:r>
          <a:r>
            <a:rPr lang="pt-BR" sz="1000" b="1" i="0" strike="noStrike" baseline="0">
              <a:solidFill>
                <a:srgbClr val="000000"/>
              </a:solidFill>
              <a:latin typeface="Arial"/>
              <a:cs typeface="Arial"/>
            </a:rPr>
            <a:t> DANTAS</a:t>
          </a:r>
          <a:endParaRPr lang="pt-BR" sz="1000" b="1" i="0" strike="noStrike">
            <a:solidFill>
              <a:srgbClr val="000000"/>
            </a:solidFill>
            <a:latin typeface="Arial"/>
            <a:cs typeface="Arial"/>
          </a:endParaRPr>
        </a:p>
        <a:p>
          <a:pPr algn="ctr" rtl="1">
            <a:lnSpc>
              <a:spcPts val="1400"/>
            </a:lnSpc>
            <a:defRPr sz="1000"/>
          </a:pPr>
          <a:r>
            <a:rPr lang="pt-BR" sz="1000" b="0" i="0" strike="noStrike">
              <a:solidFill>
                <a:srgbClr val="000000"/>
              </a:solidFill>
              <a:latin typeface="Arial"/>
              <a:cs typeface="Arial"/>
            </a:rPr>
            <a:t>RESPONSÁVEL TÉCNICO</a:t>
          </a:r>
          <a:r>
            <a:rPr lang="pt-BR" sz="1000" b="0" i="0" strike="noStrike" baseline="0">
              <a:solidFill>
                <a:srgbClr val="000000"/>
              </a:solidFill>
              <a:latin typeface="Arial"/>
              <a:cs typeface="Arial"/>
            </a:rPr>
            <a:t> S.O.S ENGENHARIA</a:t>
          </a:r>
        </a:p>
        <a:p>
          <a:pPr algn="ctr" rtl="1">
            <a:lnSpc>
              <a:spcPts val="1400"/>
            </a:lnSpc>
            <a:defRPr sz="1000"/>
          </a:pPr>
          <a:r>
            <a:rPr lang="pt-BR" sz="1000" b="0" i="0" strike="noStrike" baseline="0">
              <a:solidFill>
                <a:srgbClr val="000000"/>
              </a:solidFill>
              <a:latin typeface="Arial"/>
              <a:cs typeface="Arial"/>
            </a:rPr>
            <a:t>CREA/PA: 886058 D/PA</a:t>
          </a:r>
        </a:p>
        <a:p>
          <a:pPr algn="ctr" rtl="1">
            <a:lnSpc>
              <a:spcPts val="1400"/>
            </a:lnSpc>
            <a:defRPr sz="1000"/>
          </a:pPr>
          <a:endParaRPr lang="pt-BR" sz="1000" b="0" i="0" strike="noStrike">
            <a:solidFill>
              <a:srgbClr val="000000"/>
            </a:solidFill>
            <a:latin typeface="Arial"/>
            <a:cs typeface="Arial"/>
          </a:endParaRPr>
        </a:p>
      </xdr:txBody>
    </xdr:sp>
    <xdr:clientData/>
  </xdr:twoCellAnchor>
  <xdr:twoCellAnchor editAs="oneCell">
    <xdr:from>
      <xdr:col>0</xdr:col>
      <xdr:colOff>134470</xdr:colOff>
      <xdr:row>0</xdr:row>
      <xdr:rowOff>123264</xdr:rowOff>
    </xdr:from>
    <xdr:to>
      <xdr:col>2</xdr:col>
      <xdr:colOff>631654</xdr:colOff>
      <xdr:row>2</xdr:row>
      <xdr:rowOff>34591</xdr:rowOff>
    </xdr:to>
    <xdr:pic>
      <xdr:nvPicPr>
        <xdr:cNvPr id="3" name="Imagem 2">
          <a:extLst>
            <a:ext uri="{FF2B5EF4-FFF2-40B4-BE49-F238E27FC236}">
              <a16:creationId xmlns:a16="http://schemas.microsoft.com/office/drawing/2014/main" id="{B5D0E70A-9AF3-456D-B8E7-3F4E9E6BE4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470" y="123264"/>
          <a:ext cx="3220213"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923369</xdr:colOff>
      <xdr:row>26</xdr:row>
      <xdr:rowOff>89648</xdr:rowOff>
    </xdr:from>
    <xdr:to>
      <xdr:col>3</xdr:col>
      <xdr:colOff>4065784</xdr:colOff>
      <xdr:row>30</xdr:row>
      <xdr:rowOff>156810</xdr:rowOff>
    </xdr:to>
    <xdr:sp macro="" textlink="">
      <xdr:nvSpPr>
        <xdr:cNvPr id="2" name="Text Box 3">
          <a:extLst>
            <a:ext uri="{FF2B5EF4-FFF2-40B4-BE49-F238E27FC236}">
              <a16:creationId xmlns:a16="http://schemas.microsoft.com/office/drawing/2014/main" id="{45846FBE-615E-448C-8E1D-E6181F9E26BB}"/>
            </a:ext>
          </a:extLst>
        </xdr:cNvPr>
        <xdr:cNvSpPr txBox="1">
          <a:spLocks noChangeArrowheads="1"/>
        </xdr:cNvSpPr>
      </xdr:nvSpPr>
      <xdr:spPr bwMode="auto">
        <a:xfrm>
          <a:off x="3765181" y="6427695"/>
          <a:ext cx="3142415" cy="748480"/>
        </a:xfrm>
        <a:prstGeom prst="rect">
          <a:avLst/>
        </a:prstGeom>
        <a:noFill/>
        <a:ln w="9525">
          <a:noFill/>
          <a:miter lim="800000"/>
          <a:headEnd/>
          <a:tailEnd/>
        </a:ln>
      </xdr:spPr>
      <xdr:txBody>
        <a:bodyPr vertOverflow="clip" wrap="square" lIns="27432" tIns="22860" rIns="27432" bIns="0" anchor="t" upright="1"/>
        <a:lstStyle/>
        <a:p>
          <a:pPr algn="ctr" rtl="1">
            <a:defRPr sz="1000"/>
          </a:pPr>
          <a:r>
            <a:rPr lang="pt-BR" sz="1300" b="1" i="0" strike="noStrike">
              <a:solidFill>
                <a:srgbClr val="000000"/>
              </a:solidFill>
              <a:latin typeface="Arial"/>
              <a:cs typeface="Arial"/>
            </a:rPr>
            <a:t>LUCAS OLIVEIRA DANTAS</a:t>
          </a:r>
        </a:p>
        <a:p>
          <a:pPr algn="ctr" rtl="1">
            <a:defRPr sz="1000"/>
          </a:pPr>
          <a:r>
            <a:rPr lang="pt-BR" sz="1300" b="0" i="0" strike="noStrike">
              <a:solidFill>
                <a:srgbClr val="000000"/>
              </a:solidFill>
              <a:latin typeface="Arial"/>
              <a:cs typeface="Arial"/>
            </a:rPr>
            <a:t>ENG. CIVIL. - CREA-PA 886058/D</a:t>
          </a:r>
        </a:p>
        <a:p>
          <a:pPr algn="ctr" rtl="1">
            <a:defRPr sz="1000"/>
          </a:pPr>
          <a:r>
            <a:rPr lang="pt-BR" sz="1300" b="0" i="0" strike="noStrike">
              <a:solidFill>
                <a:srgbClr val="000000"/>
              </a:solidFill>
              <a:latin typeface="Arial"/>
              <a:cs typeface="Arial"/>
            </a:rPr>
            <a:t>TÉCNICO RESPONSÁVEL PROJETO</a:t>
          </a:r>
        </a:p>
      </xdr:txBody>
    </xdr:sp>
    <xdr:clientData/>
  </xdr:twoCellAnchor>
  <xdr:twoCellAnchor editAs="oneCell">
    <xdr:from>
      <xdr:col>5</xdr:col>
      <xdr:colOff>760657</xdr:colOff>
      <xdr:row>4</xdr:row>
      <xdr:rowOff>170331</xdr:rowOff>
    </xdr:from>
    <xdr:to>
      <xdr:col>8</xdr:col>
      <xdr:colOff>177949</xdr:colOff>
      <xdr:row>9</xdr:row>
      <xdr:rowOff>188259</xdr:rowOff>
    </xdr:to>
    <xdr:pic>
      <xdr:nvPicPr>
        <xdr:cNvPr id="4" name="Imagem 3">
          <a:extLst>
            <a:ext uri="{FF2B5EF4-FFF2-40B4-BE49-F238E27FC236}">
              <a16:creationId xmlns:a16="http://schemas.microsoft.com/office/drawing/2014/main" id="{7BC5ADD4-3BDB-4056-B230-4FC075733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5517" y="680871"/>
          <a:ext cx="956532" cy="955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281940</xdr:colOff>
      <xdr:row>0</xdr:row>
      <xdr:rowOff>182880</xdr:rowOff>
    </xdr:from>
    <xdr:to>
      <xdr:col>9</xdr:col>
      <xdr:colOff>670560</xdr:colOff>
      <xdr:row>5</xdr:row>
      <xdr:rowOff>121920</xdr:rowOff>
    </xdr:to>
    <xdr:pic>
      <xdr:nvPicPr>
        <xdr:cNvPr id="2" name="Imagem 1">
          <a:extLst>
            <a:ext uri="{FF2B5EF4-FFF2-40B4-BE49-F238E27FC236}">
              <a16:creationId xmlns:a16="http://schemas.microsoft.com/office/drawing/2014/main" id="{E671751E-1DAC-4C39-897D-29DB3D71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8540" y="182880"/>
          <a:ext cx="1379220" cy="1367790"/>
        </a:xfrm>
        <a:prstGeom prst="rect">
          <a:avLst/>
        </a:prstGeom>
      </xdr:spPr>
    </xdr:pic>
    <xdr:clientData/>
  </xdr:twoCellAnchor>
  <xdr:twoCellAnchor>
    <xdr:from>
      <xdr:col>3</xdr:col>
      <xdr:colOff>2282688</xdr:colOff>
      <xdr:row>2059</xdr:row>
      <xdr:rowOff>57978</xdr:rowOff>
    </xdr:from>
    <xdr:to>
      <xdr:col>3</xdr:col>
      <xdr:colOff>4507727</xdr:colOff>
      <xdr:row>2062</xdr:row>
      <xdr:rowOff>119268</xdr:rowOff>
    </xdr:to>
    <xdr:sp macro="" textlink="">
      <xdr:nvSpPr>
        <xdr:cNvPr id="6" name="Text Box 3">
          <a:extLst>
            <a:ext uri="{FF2B5EF4-FFF2-40B4-BE49-F238E27FC236}">
              <a16:creationId xmlns:a16="http://schemas.microsoft.com/office/drawing/2014/main" id="{5816F26D-9D2D-40E8-BD61-4E381D4076C9}"/>
            </a:ext>
          </a:extLst>
        </xdr:cNvPr>
        <xdr:cNvSpPr txBox="1">
          <a:spLocks noChangeArrowheads="1"/>
        </xdr:cNvSpPr>
      </xdr:nvSpPr>
      <xdr:spPr>
        <a:xfrm>
          <a:off x="4626666" y="631457804"/>
          <a:ext cx="2225039" cy="607942"/>
        </a:xfrm>
        <a:prstGeom prst="rect">
          <a:avLst/>
        </a:prstGeom>
        <a:solidFill>
          <a:schemeClr val="bg1"/>
        </a:solidFill>
        <a:ln w="9525">
          <a:noFill/>
          <a:miter lim="800000"/>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panose="020B0604020202020204"/>
              <a:cs typeface="Arial" panose="020B0604020202020204"/>
            </a:rPr>
            <a:t>LUCAS OLIVEIRA</a:t>
          </a:r>
          <a:r>
            <a:rPr lang="pt-BR" sz="1000" b="1" i="0" strike="noStrike" baseline="0">
              <a:solidFill>
                <a:srgbClr val="000000"/>
              </a:solidFill>
              <a:latin typeface="Arial" panose="020B0604020202020204"/>
              <a:cs typeface="Arial" panose="020B0604020202020204"/>
            </a:rPr>
            <a:t> DANTAS</a:t>
          </a:r>
          <a:endParaRPr lang="pt-BR" sz="1000" b="1" i="0" strike="noStrike">
            <a:solidFill>
              <a:srgbClr val="000000"/>
            </a:solidFill>
            <a:latin typeface="Arial" panose="020B0604020202020204"/>
            <a:cs typeface="Arial" panose="020B0604020202020204"/>
          </a:endParaRPr>
        </a:p>
        <a:p>
          <a:pPr algn="ctr" rtl="1">
            <a:lnSpc>
              <a:spcPts val="1400"/>
            </a:lnSpc>
            <a:defRPr sz="1000"/>
          </a:pPr>
          <a:r>
            <a:rPr lang="pt-BR" sz="1000" b="0" i="0" strike="noStrike">
              <a:solidFill>
                <a:srgbClr val="000000"/>
              </a:solidFill>
              <a:latin typeface="Arial" panose="020B0604020202020204"/>
              <a:cs typeface="Arial" panose="020B0604020202020204"/>
            </a:rPr>
            <a:t>RESPONSÁVEL TÉCNICO</a:t>
          </a:r>
        </a:p>
        <a:p>
          <a:pPr algn="ctr" rtl="1">
            <a:lnSpc>
              <a:spcPts val="1400"/>
            </a:lnSpc>
            <a:defRPr sz="1000"/>
          </a:pPr>
          <a:r>
            <a:rPr lang="pt-BR" sz="1000" b="0" i="0" strike="noStrike" baseline="0">
              <a:solidFill>
                <a:srgbClr val="000000"/>
              </a:solidFill>
              <a:latin typeface="Arial" panose="020B0604020202020204"/>
              <a:cs typeface="Arial" panose="020B0604020202020204"/>
            </a:rPr>
            <a:t>CREA/PA: 88658 D/PA</a:t>
          </a:r>
        </a:p>
        <a:p>
          <a:pPr algn="ctr" rtl="1">
            <a:lnSpc>
              <a:spcPts val="1400"/>
            </a:lnSpc>
            <a:defRPr sz="1000"/>
          </a:pPr>
          <a:endParaRPr lang="pt-BR" sz="1000" b="0" i="0" strike="noStrike">
            <a:solidFill>
              <a:srgbClr val="000000"/>
            </a:solidFill>
            <a:latin typeface="Arial" panose="020B0604020202020204"/>
            <a:cs typeface="Arial" panose="020B0604020202020204"/>
          </a:endParaRPr>
        </a:p>
      </xdr:txBody>
    </xdr:sp>
    <xdr:clientData/>
  </xdr:twoCellAnchor>
  <xdr:twoCellAnchor editAs="oneCell">
    <xdr:from>
      <xdr:col>0</xdr:col>
      <xdr:colOff>82825</xdr:colOff>
      <xdr:row>0</xdr:row>
      <xdr:rowOff>91109</xdr:rowOff>
    </xdr:from>
    <xdr:to>
      <xdr:col>3</xdr:col>
      <xdr:colOff>959060</xdr:colOff>
      <xdr:row>2</xdr:row>
      <xdr:rowOff>24848</xdr:rowOff>
    </xdr:to>
    <xdr:pic>
      <xdr:nvPicPr>
        <xdr:cNvPr id="3" name="Imagem 2">
          <a:extLst>
            <a:ext uri="{FF2B5EF4-FFF2-40B4-BE49-F238E27FC236}">
              <a16:creationId xmlns:a16="http://schemas.microsoft.com/office/drawing/2014/main" id="{56F0F729-28A5-4978-873A-B6CCDE00E8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25" y="91109"/>
          <a:ext cx="3220213"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178902</xdr:colOff>
      <xdr:row>44</xdr:row>
      <xdr:rowOff>159024</xdr:rowOff>
    </xdr:from>
    <xdr:to>
      <xdr:col>11</xdr:col>
      <xdr:colOff>46382</xdr:colOff>
      <xdr:row>47</xdr:row>
      <xdr:rowOff>172277</xdr:rowOff>
    </xdr:to>
    <xdr:sp macro="" textlink="">
      <xdr:nvSpPr>
        <xdr:cNvPr id="3" name="Text Box 3">
          <a:extLst>
            <a:ext uri="{FF2B5EF4-FFF2-40B4-BE49-F238E27FC236}">
              <a16:creationId xmlns:a16="http://schemas.microsoft.com/office/drawing/2014/main" id="{3EC2D7C3-8B30-4684-941B-463957FD86E0}"/>
            </a:ext>
          </a:extLst>
        </xdr:cNvPr>
        <xdr:cNvSpPr txBox="1">
          <a:spLocks noChangeArrowheads="1"/>
        </xdr:cNvSpPr>
      </xdr:nvSpPr>
      <xdr:spPr>
        <a:xfrm>
          <a:off x="2073963" y="9250015"/>
          <a:ext cx="2087219" cy="589723"/>
        </a:xfrm>
        <a:prstGeom prst="rect">
          <a:avLst/>
        </a:prstGeom>
        <a:solidFill>
          <a:schemeClr val="bg1"/>
        </a:solidFill>
        <a:ln w="9525">
          <a:noFill/>
          <a:miter lim="800000"/>
        </a:ln>
      </xdr:spPr>
      <xdr:txBody>
        <a:bodyPr vertOverflow="clip" wrap="square" lIns="27432" tIns="22860" rIns="27432" bIns="0" anchor="t" upright="1"/>
        <a:lstStyle/>
        <a:p>
          <a:pPr algn="ctr" rtl="1">
            <a:lnSpc>
              <a:spcPts val="1300"/>
            </a:lnSpc>
            <a:defRPr sz="1000"/>
          </a:pPr>
          <a:r>
            <a:rPr lang="pt-BR" sz="1000" b="1" i="0" strike="noStrike">
              <a:solidFill>
                <a:srgbClr val="000000"/>
              </a:solidFill>
              <a:latin typeface="Arial" panose="020B0604020202020204"/>
              <a:cs typeface="Arial" panose="020B0604020202020204"/>
            </a:rPr>
            <a:t>LUCAS OLIVEIRA</a:t>
          </a:r>
          <a:r>
            <a:rPr lang="pt-BR" sz="1000" b="1" i="0" strike="noStrike" baseline="0">
              <a:solidFill>
                <a:srgbClr val="000000"/>
              </a:solidFill>
              <a:latin typeface="Arial" panose="020B0604020202020204"/>
              <a:cs typeface="Arial" panose="020B0604020202020204"/>
            </a:rPr>
            <a:t> DANTAS</a:t>
          </a:r>
          <a:endParaRPr lang="pt-BR" sz="1000" b="1" i="0" strike="noStrike">
            <a:solidFill>
              <a:srgbClr val="000000"/>
            </a:solidFill>
            <a:latin typeface="Arial" panose="020B0604020202020204"/>
            <a:cs typeface="Arial" panose="020B0604020202020204"/>
          </a:endParaRPr>
        </a:p>
        <a:p>
          <a:pPr algn="ctr" rtl="1">
            <a:lnSpc>
              <a:spcPts val="1400"/>
            </a:lnSpc>
            <a:defRPr sz="1000"/>
          </a:pPr>
          <a:r>
            <a:rPr lang="pt-BR" sz="1000" b="0" i="0" strike="noStrike">
              <a:solidFill>
                <a:srgbClr val="000000"/>
              </a:solidFill>
              <a:latin typeface="Arial" panose="020B0604020202020204"/>
              <a:cs typeface="Arial" panose="020B0604020202020204"/>
            </a:rPr>
            <a:t>RESPONSÁVEL TÉCNICO</a:t>
          </a:r>
        </a:p>
        <a:p>
          <a:pPr algn="ctr" rtl="1">
            <a:lnSpc>
              <a:spcPts val="1400"/>
            </a:lnSpc>
            <a:defRPr sz="1000"/>
          </a:pPr>
          <a:r>
            <a:rPr lang="pt-BR" sz="1000" b="0" i="0" strike="noStrike" baseline="0">
              <a:solidFill>
                <a:srgbClr val="000000"/>
              </a:solidFill>
              <a:latin typeface="Arial" panose="020B0604020202020204"/>
              <a:cs typeface="Arial" panose="020B0604020202020204"/>
            </a:rPr>
            <a:t>CREA/PA: 88658 D/PA</a:t>
          </a:r>
        </a:p>
        <a:p>
          <a:pPr algn="ctr" rtl="1">
            <a:lnSpc>
              <a:spcPts val="1400"/>
            </a:lnSpc>
            <a:defRPr sz="1000"/>
          </a:pPr>
          <a:endParaRPr lang="pt-BR" sz="1000" b="0" i="0" strike="noStrike">
            <a:solidFill>
              <a:srgbClr val="000000"/>
            </a:solidFill>
            <a:latin typeface="Arial" panose="020B0604020202020204"/>
            <a:cs typeface="Arial" panose="020B060402020202020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95cfec174be320c/Documents/PREFEITURA%20SAPUCAIA/2021/Projeto%20Reforma%20Escola%20Estadual%20Paulo%20Freire/Planilhas%20Refroma%20EEEM%20Paulo%20Fre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intético"/>
      <sheetName val="Memória de Cálculo"/>
      <sheetName val="Cronograma"/>
      <sheetName val="B.D.I"/>
      <sheetName val="QCI"/>
    </sheetNames>
    <sheetDataSet>
      <sheetData sheetId="0"/>
      <sheetData sheetId="1">
        <row r="1">
          <cell r="A1" t="str">
            <v>PREFEITURA MUNICIPAL DE SAPUCAIA - PA</v>
          </cell>
        </row>
        <row r="2">
          <cell r="A2" t="str">
            <v>CNPJ: 01.617.317/0001-34</v>
          </cell>
        </row>
        <row r="3">
          <cell r="A3" t="str">
            <v>ESTADO DO PARÁ</v>
          </cell>
        </row>
      </sheetData>
      <sheetData sheetId="2"/>
      <sheetData sheetId="3"/>
      <sheetData sheetId="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02BB-CD82-4F62-ADE8-BB7145940F1D}">
  <sheetPr codeName="Planilha1">
    <pageSetUpPr fitToPage="1"/>
  </sheetPr>
  <dimension ref="A1:J301"/>
  <sheetViews>
    <sheetView showGridLines="0" tabSelected="1" showOutlineSymbols="0" showWhiteSpace="0" view="pageBreakPreview" zoomScaleNormal="100" zoomScaleSheetLayoutView="100" workbookViewId="0">
      <selection activeCell="J302" sqref="J302"/>
    </sheetView>
  </sheetViews>
  <sheetFormatPr defaultRowHeight="14.25"/>
  <cols>
    <col min="1" max="2" width="10" bestFit="1" customWidth="1"/>
    <col min="3" max="3" width="9.875" bestFit="1" customWidth="1"/>
    <col min="4" max="4" width="60" bestFit="1" customWidth="1"/>
    <col min="5" max="5" width="8" bestFit="1" customWidth="1"/>
    <col min="6" max="10" width="13" bestFit="1" customWidth="1"/>
  </cols>
  <sheetData>
    <row r="1" spans="1:10" ht="30" customHeight="1">
      <c r="A1" s="425" t="str">
        <f>('Memória de Cálculo'!A1)</f>
        <v>PREFEITURA MUNICIPAL DE XINGUARA - PA</v>
      </c>
      <c r="B1" s="426"/>
      <c r="C1" s="426"/>
      <c r="D1" s="426"/>
      <c r="E1" s="426"/>
      <c r="F1" s="426"/>
      <c r="G1" s="426"/>
      <c r="H1" s="426"/>
      <c r="I1" s="426"/>
      <c r="J1" s="427"/>
    </row>
    <row r="2" spans="1:10" ht="30" customHeight="1">
      <c r="A2" s="428" t="str">
        <f>('Memória de Cálculo'!A2)</f>
        <v>CNPJ: 04.144.150/0001-20</v>
      </c>
      <c r="B2" s="429"/>
      <c r="C2" s="429"/>
      <c r="D2" s="429"/>
      <c r="E2" s="429"/>
      <c r="F2" s="429"/>
      <c r="G2" s="429"/>
      <c r="H2" s="429"/>
      <c r="I2" s="429"/>
      <c r="J2" s="430"/>
    </row>
    <row r="3" spans="1:10" ht="30" customHeight="1">
      <c r="A3" s="428" t="str">
        <f>('Memória de Cálculo'!A3)</f>
        <v>ESTADO DO PARÁ</v>
      </c>
      <c r="B3" s="429"/>
      <c r="C3" s="429"/>
      <c r="D3" s="429"/>
      <c r="E3" s="429"/>
      <c r="F3" s="429"/>
      <c r="G3" s="429"/>
      <c r="H3" s="429"/>
      <c r="I3" s="429"/>
      <c r="J3" s="430"/>
    </row>
    <row r="4" spans="1:10" ht="15.6" customHeight="1">
      <c r="A4" s="431" t="str">
        <f>('Memória de Cálculo'!A5)</f>
        <v>OBJETO: PROJETO DE CONSTRUÇÃO DE UMA UNIDADE BASICA DE SAÚDE - UBS</v>
      </c>
      <c r="B4" s="432"/>
      <c r="C4" s="432"/>
      <c r="D4" s="432"/>
      <c r="E4" s="432"/>
      <c r="F4" s="432"/>
      <c r="G4" s="432"/>
      <c r="H4" s="432"/>
      <c r="I4" s="432"/>
      <c r="J4" s="433"/>
    </row>
    <row r="5" spans="1:10" ht="15.6" customHeight="1">
      <c r="A5" s="431" t="str">
        <f>('Memória de Cálculo'!A6)</f>
        <v>LOCAL:    RUA LUIS PEDRO ZAMBOTO, LOTE 01-A, QUADRA 04, FREI HENRI - XINGUARA - PARÁ</v>
      </c>
      <c r="B5" s="432"/>
      <c r="C5" s="432"/>
      <c r="D5" s="432"/>
      <c r="E5" s="432"/>
      <c r="F5" s="432"/>
      <c r="G5" s="432"/>
      <c r="H5" s="432"/>
      <c r="I5" s="432"/>
      <c r="J5" s="433"/>
    </row>
    <row r="6" spans="1:10" ht="15.6" customHeight="1">
      <c r="A6" s="431" t="str">
        <f>('Memória de Cálculo'!A7)</f>
        <v>PROPONENTE: PREFEITURA MUNICIPAL DE XINGUARA - PA</v>
      </c>
      <c r="B6" s="432"/>
      <c r="C6" s="432"/>
      <c r="D6" s="432"/>
      <c r="E6" s="432"/>
      <c r="F6" s="432"/>
      <c r="G6" s="432"/>
      <c r="H6" s="432"/>
      <c r="I6" s="432"/>
      <c r="J6" s="433"/>
    </row>
    <row r="7" spans="1:10" ht="13.9" customHeight="1">
      <c r="A7" s="431" t="str">
        <f>('Memória de Cálculo'!A8)</f>
        <v>DATA: 07/08/2025</v>
      </c>
      <c r="B7" s="432"/>
      <c r="C7" s="432"/>
      <c r="D7" s="432"/>
      <c r="E7" s="432"/>
      <c r="F7" s="432"/>
      <c r="G7" s="432"/>
      <c r="H7" s="432"/>
      <c r="I7" s="432"/>
      <c r="J7" s="433"/>
    </row>
    <row r="8" spans="1:10" ht="13.9" customHeight="1">
      <c r="A8" s="299"/>
      <c r="B8" s="317"/>
      <c r="C8" s="317"/>
      <c r="D8" s="317"/>
      <c r="E8" s="421" t="s">
        <v>0</v>
      </c>
      <c r="F8" s="421"/>
      <c r="G8" s="421" t="s">
        <v>1</v>
      </c>
      <c r="H8" s="421"/>
      <c r="I8" s="317"/>
      <c r="J8" s="300"/>
    </row>
    <row r="9" spans="1:10" ht="40.5" customHeight="1">
      <c r="A9" s="142"/>
      <c r="B9" s="318"/>
      <c r="C9" s="318"/>
      <c r="D9" s="318"/>
      <c r="E9" s="435" t="s">
        <v>2</v>
      </c>
      <c r="F9" s="435"/>
      <c r="G9" s="434">
        <f>(B.D.I!E32)</f>
        <v>0.28820000000000001</v>
      </c>
      <c r="H9" s="435"/>
      <c r="I9" s="435"/>
      <c r="J9" s="436"/>
    </row>
    <row r="10" spans="1:10" ht="15">
      <c r="A10" s="422" t="s">
        <v>3</v>
      </c>
      <c r="B10" s="423"/>
      <c r="C10" s="423"/>
      <c r="D10" s="423"/>
      <c r="E10" s="423"/>
      <c r="F10" s="423"/>
      <c r="G10" s="423"/>
      <c r="H10" s="423"/>
      <c r="I10" s="423"/>
      <c r="J10" s="424"/>
    </row>
    <row r="11" spans="1:10" ht="30" customHeight="1">
      <c r="A11" s="319" t="s">
        <v>4</v>
      </c>
      <c r="B11" s="355" t="s">
        <v>5</v>
      </c>
      <c r="C11" s="370" t="s">
        <v>6</v>
      </c>
      <c r="D11" s="370" t="s">
        <v>7</v>
      </c>
      <c r="E11" s="354" t="s">
        <v>8</v>
      </c>
      <c r="F11" s="355" t="s">
        <v>9</v>
      </c>
      <c r="G11" s="355" t="s">
        <v>10</v>
      </c>
      <c r="H11" s="355" t="s">
        <v>11</v>
      </c>
      <c r="I11" s="355" t="s">
        <v>12</v>
      </c>
      <c r="J11" s="320" t="s">
        <v>13</v>
      </c>
    </row>
    <row r="12" spans="1:10">
      <c r="A12" s="321" t="s">
        <v>14</v>
      </c>
      <c r="B12" s="344"/>
      <c r="C12" s="344"/>
      <c r="D12" s="344" t="s">
        <v>15</v>
      </c>
      <c r="E12" s="344"/>
      <c r="F12" s="346"/>
      <c r="G12" s="344"/>
      <c r="H12" s="344"/>
      <c r="I12" s="314">
        <v>142338.84</v>
      </c>
      <c r="J12" s="322">
        <v>6.7229263462039987E-2</v>
      </c>
    </row>
    <row r="13" spans="1:10">
      <c r="A13" s="321" t="s">
        <v>16</v>
      </c>
      <c r="B13" s="344"/>
      <c r="C13" s="344"/>
      <c r="D13" s="344" t="s">
        <v>17</v>
      </c>
      <c r="E13" s="344"/>
      <c r="F13" s="346"/>
      <c r="G13" s="344"/>
      <c r="H13" s="344"/>
      <c r="I13" s="314">
        <v>7056.84</v>
      </c>
      <c r="J13" s="322">
        <v>3.3330758882780154E-3</v>
      </c>
    </row>
    <row r="14" spans="1:10" ht="25.5">
      <c r="A14" s="323" t="s">
        <v>18</v>
      </c>
      <c r="B14" s="357" t="s">
        <v>19</v>
      </c>
      <c r="C14" s="371" t="s">
        <v>20</v>
      </c>
      <c r="D14" s="371" t="s">
        <v>21</v>
      </c>
      <c r="E14" s="356" t="s">
        <v>22</v>
      </c>
      <c r="F14" s="357">
        <v>84</v>
      </c>
      <c r="G14" s="358">
        <v>65.22</v>
      </c>
      <c r="H14" s="358">
        <v>84.01</v>
      </c>
      <c r="I14" s="358">
        <v>7056.84</v>
      </c>
      <c r="J14" s="324">
        <v>3.3330758882780154E-3</v>
      </c>
    </row>
    <row r="15" spans="1:10">
      <c r="A15" s="321" t="s">
        <v>23</v>
      </c>
      <c r="B15" s="344"/>
      <c r="C15" s="344"/>
      <c r="D15" s="344" t="s">
        <v>24</v>
      </c>
      <c r="E15" s="344"/>
      <c r="F15" s="346"/>
      <c r="G15" s="344"/>
      <c r="H15" s="344"/>
      <c r="I15" s="314">
        <v>135282</v>
      </c>
      <c r="J15" s="322">
        <v>6.3896187573761976E-2</v>
      </c>
    </row>
    <row r="16" spans="1:10" ht="25.5">
      <c r="A16" s="323" t="s">
        <v>25</v>
      </c>
      <c r="B16" s="357" t="s">
        <v>26</v>
      </c>
      <c r="C16" s="371" t="s">
        <v>20</v>
      </c>
      <c r="D16" s="371" t="s">
        <v>27</v>
      </c>
      <c r="E16" s="356" t="s">
        <v>28</v>
      </c>
      <c r="F16" s="357">
        <v>600</v>
      </c>
      <c r="G16" s="358">
        <v>118.33</v>
      </c>
      <c r="H16" s="358">
        <v>152.43</v>
      </c>
      <c r="I16" s="358">
        <v>91458</v>
      </c>
      <c r="J16" s="324">
        <v>4.3197302842367225E-2</v>
      </c>
    </row>
    <row r="17" spans="1:10">
      <c r="A17" s="323" t="s">
        <v>29</v>
      </c>
      <c r="B17" s="357" t="s">
        <v>30</v>
      </c>
      <c r="C17" s="371" t="s">
        <v>20</v>
      </c>
      <c r="D17" s="371" t="s">
        <v>31</v>
      </c>
      <c r="E17" s="356" t="s">
        <v>28</v>
      </c>
      <c r="F17" s="357">
        <v>960</v>
      </c>
      <c r="G17" s="358">
        <v>35.44</v>
      </c>
      <c r="H17" s="358">
        <v>45.65</v>
      </c>
      <c r="I17" s="358">
        <v>43824</v>
      </c>
      <c r="J17" s="324">
        <v>2.0698884731394751E-2</v>
      </c>
    </row>
    <row r="18" spans="1:10">
      <c r="A18" s="321" t="s">
        <v>32</v>
      </c>
      <c r="B18" s="344"/>
      <c r="C18" s="344"/>
      <c r="D18" s="344" t="s">
        <v>33</v>
      </c>
      <c r="E18" s="344"/>
      <c r="F18" s="346"/>
      <c r="G18" s="344"/>
      <c r="H18" s="344"/>
      <c r="I18" s="314">
        <v>121035.19</v>
      </c>
      <c r="J18" s="322">
        <v>5.7167156038984639E-2</v>
      </c>
    </row>
    <row r="19" spans="1:10">
      <c r="A19" s="321" t="s">
        <v>34</v>
      </c>
      <c r="B19" s="344"/>
      <c r="C19" s="344"/>
      <c r="D19" s="344" t="s">
        <v>35</v>
      </c>
      <c r="E19" s="344"/>
      <c r="F19" s="346"/>
      <c r="G19" s="344"/>
      <c r="H19" s="344"/>
      <c r="I19" s="314">
        <v>121035.19</v>
      </c>
      <c r="J19" s="322">
        <v>5.7167156038984639E-2</v>
      </c>
    </row>
    <row r="20" spans="1:10" ht="25.5">
      <c r="A20" s="323" t="s">
        <v>36</v>
      </c>
      <c r="B20" s="357" t="s">
        <v>37</v>
      </c>
      <c r="C20" s="371" t="s">
        <v>20</v>
      </c>
      <c r="D20" s="371" t="s">
        <v>38</v>
      </c>
      <c r="E20" s="356" t="s">
        <v>39</v>
      </c>
      <c r="F20" s="357">
        <v>6</v>
      </c>
      <c r="G20" s="358">
        <v>467.61</v>
      </c>
      <c r="H20" s="358">
        <v>602.37</v>
      </c>
      <c r="I20" s="358">
        <v>3614.22</v>
      </c>
      <c r="J20" s="324">
        <v>1.707062869064931E-3</v>
      </c>
    </row>
    <row r="21" spans="1:10" ht="63.75">
      <c r="A21" s="325" t="s">
        <v>40</v>
      </c>
      <c r="B21" s="349" t="s">
        <v>41</v>
      </c>
      <c r="C21" s="347" t="s">
        <v>20</v>
      </c>
      <c r="D21" s="347" t="s">
        <v>42</v>
      </c>
      <c r="E21" s="348" t="s">
        <v>43</v>
      </c>
      <c r="F21" s="349">
        <v>412.03</v>
      </c>
      <c r="G21" s="315">
        <v>24</v>
      </c>
      <c r="H21" s="315">
        <v>30.91</v>
      </c>
      <c r="I21" s="315">
        <v>12735.84</v>
      </c>
      <c r="J21" s="326">
        <v>6.0153724926407118E-3</v>
      </c>
    </row>
    <row r="22" spans="1:10">
      <c r="A22" s="323" t="s">
        <v>44</v>
      </c>
      <c r="B22" s="357" t="s">
        <v>45</v>
      </c>
      <c r="C22" s="371" t="s">
        <v>20</v>
      </c>
      <c r="D22" s="371" t="s">
        <v>46</v>
      </c>
      <c r="E22" s="356" t="s">
        <v>39</v>
      </c>
      <c r="F22" s="357">
        <v>208</v>
      </c>
      <c r="G22" s="358">
        <v>97.06</v>
      </c>
      <c r="H22" s="358">
        <v>125.03</v>
      </c>
      <c r="I22" s="358">
        <v>26006.240000000002</v>
      </c>
      <c r="J22" s="324">
        <v>1.2283227547850207E-2</v>
      </c>
    </row>
    <row r="23" spans="1:10" ht="38.25">
      <c r="A23" s="323" t="s">
        <v>47</v>
      </c>
      <c r="B23" s="357" t="s">
        <v>48</v>
      </c>
      <c r="C23" s="371" t="s">
        <v>20</v>
      </c>
      <c r="D23" s="371" t="s">
        <v>49</v>
      </c>
      <c r="E23" s="356" t="s">
        <v>39</v>
      </c>
      <c r="F23" s="357">
        <v>14.5</v>
      </c>
      <c r="G23" s="358">
        <v>1115.23</v>
      </c>
      <c r="H23" s="358">
        <v>1436.63</v>
      </c>
      <c r="I23" s="358">
        <v>20831.13</v>
      </c>
      <c r="J23" s="324">
        <v>9.8389274985099303E-3</v>
      </c>
    </row>
    <row r="24" spans="1:10" ht="25.5">
      <c r="A24" s="323" t="s">
        <v>50</v>
      </c>
      <c r="B24" s="357" t="s">
        <v>51</v>
      </c>
      <c r="C24" s="371" t="s">
        <v>20</v>
      </c>
      <c r="D24" s="371" t="s">
        <v>52</v>
      </c>
      <c r="E24" s="356" t="s">
        <v>39</v>
      </c>
      <c r="F24" s="357">
        <v>10.9</v>
      </c>
      <c r="G24" s="358">
        <v>883.08</v>
      </c>
      <c r="H24" s="358">
        <v>1137.58</v>
      </c>
      <c r="I24" s="358">
        <v>12399.62</v>
      </c>
      <c r="J24" s="324">
        <v>5.8565695758738814E-3</v>
      </c>
    </row>
    <row r="25" spans="1:10" ht="25.5">
      <c r="A25" s="323" t="s">
        <v>53</v>
      </c>
      <c r="B25" s="357" t="s">
        <v>54</v>
      </c>
      <c r="C25" s="371" t="s">
        <v>20</v>
      </c>
      <c r="D25" s="371" t="s">
        <v>55</v>
      </c>
      <c r="E25" s="356" t="s">
        <v>39</v>
      </c>
      <c r="F25" s="357">
        <v>10.9</v>
      </c>
      <c r="G25" s="358">
        <v>846.42</v>
      </c>
      <c r="H25" s="358">
        <v>1090.3499999999999</v>
      </c>
      <c r="I25" s="358">
        <v>11884.81</v>
      </c>
      <c r="J25" s="324">
        <v>5.6134153031336181E-3</v>
      </c>
    </row>
    <row r="26" spans="1:10" ht="38.25">
      <c r="A26" s="323" t="s">
        <v>56</v>
      </c>
      <c r="B26" s="357" t="s">
        <v>57</v>
      </c>
      <c r="C26" s="371" t="s">
        <v>20</v>
      </c>
      <c r="D26" s="371" t="s">
        <v>58</v>
      </c>
      <c r="E26" s="356" t="s">
        <v>39</v>
      </c>
      <c r="F26" s="357">
        <v>18.149999999999999</v>
      </c>
      <c r="G26" s="358">
        <v>1036.5899999999999</v>
      </c>
      <c r="H26" s="358">
        <v>1335.33</v>
      </c>
      <c r="I26" s="358">
        <v>24236.23</v>
      </c>
      <c r="J26" s="324">
        <v>1.1447219128641188E-2</v>
      </c>
    </row>
    <row r="27" spans="1:10" ht="38.25">
      <c r="A27" s="323" t="s">
        <v>59</v>
      </c>
      <c r="B27" s="357" t="s">
        <v>60</v>
      </c>
      <c r="C27" s="371" t="s">
        <v>20</v>
      </c>
      <c r="D27" s="371" t="s">
        <v>61</v>
      </c>
      <c r="E27" s="356" t="s">
        <v>62</v>
      </c>
      <c r="F27" s="357">
        <v>1</v>
      </c>
      <c r="G27" s="358">
        <v>7240.42</v>
      </c>
      <c r="H27" s="358">
        <v>9327.1</v>
      </c>
      <c r="I27" s="358">
        <v>9327.1</v>
      </c>
      <c r="J27" s="324">
        <v>4.4053616232701716E-3</v>
      </c>
    </row>
    <row r="28" spans="1:10">
      <c r="A28" s="321" t="s">
        <v>63</v>
      </c>
      <c r="B28" s="344"/>
      <c r="C28" s="344"/>
      <c r="D28" s="344" t="s">
        <v>64</v>
      </c>
      <c r="E28" s="344"/>
      <c r="F28" s="346"/>
      <c r="G28" s="344"/>
      <c r="H28" s="344"/>
      <c r="I28" s="314">
        <v>29215.32</v>
      </c>
      <c r="J28" s="322">
        <v>1.3798935311035317E-2</v>
      </c>
    </row>
    <row r="29" spans="1:10">
      <c r="A29" s="321" t="s">
        <v>65</v>
      </c>
      <c r="B29" s="344"/>
      <c r="C29" s="344"/>
      <c r="D29" s="344" t="s">
        <v>66</v>
      </c>
      <c r="E29" s="344"/>
      <c r="F29" s="346"/>
      <c r="G29" s="344"/>
      <c r="H29" s="344"/>
      <c r="I29" s="314">
        <v>20447.669999999998</v>
      </c>
      <c r="J29" s="322">
        <v>9.6578122571102255E-3</v>
      </c>
    </row>
    <row r="30" spans="1:10">
      <c r="A30" s="323" t="s">
        <v>67</v>
      </c>
      <c r="B30" s="357" t="s">
        <v>68</v>
      </c>
      <c r="C30" s="371" t="s">
        <v>20</v>
      </c>
      <c r="D30" s="371" t="s">
        <v>69</v>
      </c>
      <c r="E30" s="356" t="s">
        <v>70</v>
      </c>
      <c r="F30" s="357">
        <v>170.91</v>
      </c>
      <c r="G30" s="358">
        <v>92.88</v>
      </c>
      <c r="H30" s="358">
        <v>119.64</v>
      </c>
      <c r="I30" s="358">
        <v>20447.669999999998</v>
      </c>
      <c r="J30" s="324">
        <v>9.6578122571102255E-3</v>
      </c>
    </row>
    <row r="31" spans="1:10">
      <c r="A31" s="321" t="s">
        <v>71</v>
      </c>
      <c r="B31" s="344"/>
      <c r="C31" s="344"/>
      <c r="D31" s="344" t="s">
        <v>72</v>
      </c>
      <c r="E31" s="344"/>
      <c r="F31" s="346"/>
      <c r="G31" s="344"/>
      <c r="H31" s="344"/>
      <c r="I31" s="314">
        <v>5020.59</v>
      </c>
      <c r="J31" s="322">
        <v>2.3713173989958281E-3</v>
      </c>
    </row>
    <row r="32" spans="1:10" ht="25.5">
      <c r="A32" s="323" t="s">
        <v>73</v>
      </c>
      <c r="B32" s="357" t="s">
        <v>74</v>
      </c>
      <c r="C32" s="371" t="s">
        <v>20</v>
      </c>
      <c r="D32" s="371" t="s">
        <v>75</v>
      </c>
      <c r="E32" s="356" t="s">
        <v>70</v>
      </c>
      <c r="F32" s="357">
        <v>142.59</v>
      </c>
      <c r="G32" s="358">
        <v>27.34</v>
      </c>
      <c r="H32" s="358">
        <v>35.21</v>
      </c>
      <c r="I32" s="358">
        <v>5020.59</v>
      </c>
      <c r="J32" s="324">
        <v>2.3713173989958281E-3</v>
      </c>
    </row>
    <row r="33" spans="1:10">
      <c r="A33" s="321" t="s">
        <v>76</v>
      </c>
      <c r="B33" s="344"/>
      <c r="C33" s="344"/>
      <c r="D33" s="344" t="s">
        <v>77</v>
      </c>
      <c r="E33" s="344"/>
      <c r="F33" s="346"/>
      <c r="G33" s="344"/>
      <c r="H33" s="344"/>
      <c r="I33" s="314">
        <v>3747.06</v>
      </c>
      <c r="J33" s="322">
        <v>1.7698056549292629E-3</v>
      </c>
    </row>
    <row r="34" spans="1:10" ht="51">
      <c r="A34" s="323" t="s">
        <v>78</v>
      </c>
      <c r="B34" s="357" t="s">
        <v>79</v>
      </c>
      <c r="C34" s="371" t="s">
        <v>20</v>
      </c>
      <c r="D34" s="371" t="s">
        <v>80</v>
      </c>
      <c r="E34" s="356" t="s">
        <v>70</v>
      </c>
      <c r="F34" s="357">
        <v>67.2</v>
      </c>
      <c r="G34" s="358">
        <v>9.34</v>
      </c>
      <c r="H34" s="358">
        <v>12.03</v>
      </c>
      <c r="I34" s="358">
        <v>808.41</v>
      </c>
      <c r="J34" s="324">
        <v>3.8182697621638441E-4</v>
      </c>
    </row>
    <row r="35" spans="1:10" ht="25.5">
      <c r="A35" s="323" t="s">
        <v>81</v>
      </c>
      <c r="B35" s="357" t="s">
        <v>82</v>
      </c>
      <c r="C35" s="371" t="s">
        <v>20</v>
      </c>
      <c r="D35" s="371" t="s">
        <v>83</v>
      </c>
      <c r="E35" s="356" t="s">
        <v>84</v>
      </c>
      <c r="F35" s="357">
        <v>67.2</v>
      </c>
      <c r="G35" s="358">
        <v>7.87</v>
      </c>
      <c r="H35" s="358">
        <v>10.130000000000001</v>
      </c>
      <c r="I35" s="358">
        <v>680.73</v>
      </c>
      <c r="J35" s="324">
        <v>3.2152135366927595E-4</v>
      </c>
    </row>
    <row r="36" spans="1:10" ht="25.5">
      <c r="A36" s="323" t="s">
        <v>85</v>
      </c>
      <c r="B36" s="357" t="s">
        <v>86</v>
      </c>
      <c r="C36" s="371" t="s">
        <v>20</v>
      </c>
      <c r="D36" s="371" t="s">
        <v>87</v>
      </c>
      <c r="E36" s="356" t="s">
        <v>84</v>
      </c>
      <c r="F36" s="357">
        <v>672</v>
      </c>
      <c r="G36" s="358">
        <v>2.61</v>
      </c>
      <c r="H36" s="358">
        <v>3.36</v>
      </c>
      <c r="I36" s="358">
        <v>2257.92</v>
      </c>
      <c r="J36" s="324">
        <v>1.0664573250436025E-3</v>
      </c>
    </row>
    <row r="37" spans="1:10">
      <c r="A37" s="321" t="s">
        <v>88</v>
      </c>
      <c r="B37" s="344"/>
      <c r="C37" s="344"/>
      <c r="D37" s="344" t="s">
        <v>89</v>
      </c>
      <c r="E37" s="344"/>
      <c r="F37" s="346"/>
      <c r="G37" s="344"/>
      <c r="H37" s="344"/>
      <c r="I37" s="314">
        <v>482815.92</v>
      </c>
      <c r="J37" s="322">
        <v>0.22804287775105672</v>
      </c>
    </row>
    <row r="38" spans="1:10">
      <c r="A38" s="321" t="s">
        <v>90</v>
      </c>
      <c r="B38" s="344"/>
      <c r="C38" s="344"/>
      <c r="D38" s="344" t="s">
        <v>91</v>
      </c>
      <c r="E38" s="344"/>
      <c r="F38" s="346"/>
      <c r="G38" s="344"/>
      <c r="H38" s="344"/>
      <c r="I38" s="314">
        <v>103411.35</v>
      </c>
      <c r="J38" s="322">
        <v>4.8843090853594347E-2</v>
      </c>
    </row>
    <row r="39" spans="1:10" ht="25.5">
      <c r="A39" s="323" t="s">
        <v>92</v>
      </c>
      <c r="B39" s="357" t="s">
        <v>93</v>
      </c>
      <c r="C39" s="371" t="s">
        <v>20</v>
      </c>
      <c r="D39" s="371" t="s">
        <v>94</v>
      </c>
      <c r="E39" s="356" t="s">
        <v>70</v>
      </c>
      <c r="F39" s="357">
        <v>25.2</v>
      </c>
      <c r="G39" s="358">
        <v>1168.83</v>
      </c>
      <c r="H39" s="358">
        <v>1505.68</v>
      </c>
      <c r="I39" s="358">
        <v>37943.129999999997</v>
      </c>
      <c r="J39" s="324">
        <v>1.7921241197022778E-2</v>
      </c>
    </row>
    <row r="40" spans="1:10" ht="25.5">
      <c r="A40" s="323" t="s">
        <v>95</v>
      </c>
      <c r="B40" s="357" t="s">
        <v>96</v>
      </c>
      <c r="C40" s="371" t="s">
        <v>20</v>
      </c>
      <c r="D40" s="371" t="s">
        <v>97</v>
      </c>
      <c r="E40" s="356" t="s">
        <v>39</v>
      </c>
      <c r="F40" s="357">
        <v>108.3</v>
      </c>
      <c r="G40" s="358">
        <v>140.18</v>
      </c>
      <c r="H40" s="358">
        <v>180.57</v>
      </c>
      <c r="I40" s="358">
        <v>19555.73</v>
      </c>
      <c r="J40" s="324">
        <v>9.2365325189001073E-3</v>
      </c>
    </row>
    <row r="41" spans="1:10" ht="25.5">
      <c r="A41" s="323" t="s">
        <v>98</v>
      </c>
      <c r="B41" s="357" t="s">
        <v>99</v>
      </c>
      <c r="C41" s="371" t="s">
        <v>20</v>
      </c>
      <c r="D41" s="371" t="s">
        <v>100</v>
      </c>
      <c r="E41" s="356" t="s">
        <v>101</v>
      </c>
      <c r="F41" s="357">
        <v>403</v>
      </c>
      <c r="G41" s="358">
        <v>20.63</v>
      </c>
      <c r="H41" s="358">
        <v>26.57</v>
      </c>
      <c r="I41" s="358">
        <v>10707.71</v>
      </c>
      <c r="J41" s="324">
        <v>5.0574492293538453E-3</v>
      </c>
    </row>
    <row r="42" spans="1:10" ht="25.5">
      <c r="A42" s="323" t="s">
        <v>102</v>
      </c>
      <c r="B42" s="357" t="s">
        <v>103</v>
      </c>
      <c r="C42" s="371" t="s">
        <v>20</v>
      </c>
      <c r="D42" s="371" t="s">
        <v>104</v>
      </c>
      <c r="E42" s="356" t="s">
        <v>101</v>
      </c>
      <c r="F42" s="357">
        <v>1647</v>
      </c>
      <c r="G42" s="358">
        <v>14.59</v>
      </c>
      <c r="H42" s="358">
        <v>18.79</v>
      </c>
      <c r="I42" s="358">
        <v>30947.13</v>
      </c>
      <c r="J42" s="324">
        <v>1.4616901164601325E-2</v>
      </c>
    </row>
    <row r="43" spans="1:10" ht="25.5">
      <c r="A43" s="323" t="s">
        <v>105</v>
      </c>
      <c r="B43" s="357" t="s">
        <v>106</v>
      </c>
      <c r="C43" s="371" t="s">
        <v>20</v>
      </c>
      <c r="D43" s="371" t="s">
        <v>107</v>
      </c>
      <c r="E43" s="356" t="s">
        <v>101</v>
      </c>
      <c r="F43" s="357">
        <v>7</v>
      </c>
      <c r="G43" s="358">
        <v>10.53</v>
      </c>
      <c r="H43" s="358">
        <v>13.56</v>
      </c>
      <c r="I43" s="358">
        <v>94.92</v>
      </c>
      <c r="J43" s="324">
        <v>4.4832469393574066E-5</v>
      </c>
    </row>
    <row r="44" spans="1:10" ht="25.5">
      <c r="A44" s="323" t="s">
        <v>108</v>
      </c>
      <c r="B44" s="357" t="s">
        <v>109</v>
      </c>
      <c r="C44" s="371" t="s">
        <v>20</v>
      </c>
      <c r="D44" s="371" t="s">
        <v>110</v>
      </c>
      <c r="E44" s="356" t="s">
        <v>70</v>
      </c>
      <c r="F44" s="357">
        <v>3.12</v>
      </c>
      <c r="G44" s="358">
        <v>1035.72</v>
      </c>
      <c r="H44" s="358">
        <v>1334.21</v>
      </c>
      <c r="I44" s="358">
        <v>4162.7299999999996</v>
      </c>
      <c r="J44" s="324">
        <v>1.9661342743227199E-3</v>
      </c>
    </row>
    <row r="45" spans="1:10">
      <c r="A45" s="321" t="s">
        <v>111</v>
      </c>
      <c r="B45" s="344"/>
      <c r="C45" s="344"/>
      <c r="D45" s="344" t="s">
        <v>112</v>
      </c>
      <c r="E45" s="344"/>
      <c r="F45" s="346"/>
      <c r="G45" s="344"/>
      <c r="H45" s="344"/>
      <c r="I45" s="314">
        <v>379404.57</v>
      </c>
      <c r="J45" s="322">
        <v>0.17919978689746238</v>
      </c>
    </row>
    <row r="46" spans="1:10" ht="38.25">
      <c r="A46" s="323" t="s">
        <v>113</v>
      </c>
      <c r="B46" s="357" t="s">
        <v>114</v>
      </c>
      <c r="C46" s="371" t="s">
        <v>20</v>
      </c>
      <c r="D46" s="371" t="s">
        <v>115</v>
      </c>
      <c r="E46" s="356" t="s">
        <v>70</v>
      </c>
      <c r="F46" s="357">
        <v>156.5</v>
      </c>
      <c r="G46" s="358">
        <v>752.27</v>
      </c>
      <c r="H46" s="358">
        <v>969.07</v>
      </c>
      <c r="I46" s="358">
        <v>151659.45000000001</v>
      </c>
      <c r="J46" s="324">
        <v>7.1631559738424735E-2</v>
      </c>
    </row>
    <row r="47" spans="1:10" ht="38.25">
      <c r="A47" s="323" t="s">
        <v>116</v>
      </c>
      <c r="B47" s="357" t="s">
        <v>117</v>
      </c>
      <c r="C47" s="371" t="s">
        <v>20</v>
      </c>
      <c r="D47" s="371" t="s">
        <v>118</v>
      </c>
      <c r="E47" s="356" t="s">
        <v>39</v>
      </c>
      <c r="F47" s="357">
        <v>939.6</v>
      </c>
      <c r="G47" s="358">
        <v>92.95</v>
      </c>
      <c r="H47" s="358">
        <v>119.73</v>
      </c>
      <c r="I47" s="358">
        <v>112498.3</v>
      </c>
      <c r="J47" s="324">
        <v>5.3135025195734445E-2</v>
      </c>
    </row>
    <row r="48" spans="1:10" ht="25.5">
      <c r="A48" s="323" t="s">
        <v>119</v>
      </c>
      <c r="B48" s="357" t="s">
        <v>120</v>
      </c>
      <c r="C48" s="371" t="s">
        <v>20</v>
      </c>
      <c r="D48" s="371" t="s">
        <v>121</v>
      </c>
      <c r="E48" s="356" t="s">
        <v>70</v>
      </c>
      <c r="F48" s="357">
        <v>156.5</v>
      </c>
      <c r="G48" s="358">
        <v>44.45</v>
      </c>
      <c r="H48" s="358">
        <v>57.26</v>
      </c>
      <c r="I48" s="358">
        <v>8961.19</v>
      </c>
      <c r="J48" s="324">
        <v>4.2325355710598608E-3</v>
      </c>
    </row>
    <row r="49" spans="1:10" ht="25.5">
      <c r="A49" s="323" t="s">
        <v>122</v>
      </c>
      <c r="B49" s="357" t="s">
        <v>123</v>
      </c>
      <c r="C49" s="371" t="s">
        <v>20</v>
      </c>
      <c r="D49" s="371" t="s">
        <v>124</v>
      </c>
      <c r="E49" s="356" t="s">
        <v>101</v>
      </c>
      <c r="F49" s="357">
        <v>419</v>
      </c>
      <c r="G49" s="358">
        <v>14.06</v>
      </c>
      <c r="H49" s="358">
        <v>18.11</v>
      </c>
      <c r="I49" s="358">
        <v>7588.09</v>
      </c>
      <c r="J49" s="324">
        <v>3.5839950767033862E-3</v>
      </c>
    </row>
    <row r="50" spans="1:10" ht="38.25">
      <c r="A50" s="323" t="s">
        <v>125</v>
      </c>
      <c r="B50" s="357" t="s">
        <v>126</v>
      </c>
      <c r="C50" s="371" t="s">
        <v>20</v>
      </c>
      <c r="D50" s="371" t="s">
        <v>127</v>
      </c>
      <c r="E50" s="356" t="s">
        <v>101</v>
      </c>
      <c r="F50" s="357">
        <v>180</v>
      </c>
      <c r="G50" s="358">
        <v>14.61</v>
      </c>
      <c r="H50" s="358">
        <v>18.82</v>
      </c>
      <c r="I50" s="358">
        <v>3387.6</v>
      </c>
      <c r="J50" s="324">
        <v>1.6000260568654816E-3</v>
      </c>
    </row>
    <row r="51" spans="1:10" ht="25.5">
      <c r="A51" s="323" t="s">
        <v>128</v>
      </c>
      <c r="B51" s="357" t="s">
        <v>129</v>
      </c>
      <c r="C51" s="371" t="s">
        <v>20</v>
      </c>
      <c r="D51" s="371" t="s">
        <v>130</v>
      </c>
      <c r="E51" s="356" t="s">
        <v>101</v>
      </c>
      <c r="F51" s="357">
        <v>3436</v>
      </c>
      <c r="G51" s="358">
        <v>11.06</v>
      </c>
      <c r="H51" s="358">
        <v>14.24</v>
      </c>
      <c r="I51" s="358">
        <v>48928.639999999999</v>
      </c>
      <c r="J51" s="324">
        <v>2.3109900497989926E-2</v>
      </c>
    </row>
    <row r="52" spans="1:10" ht="38.25">
      <c r="A52" s="323" t="s">
        <v>131</v>
      </c>
      <c r="B52" s="357" t="s">
        <v>132</v>
      </c>
      <c r="C52" s="371" t="s">
        <v>20</v>
      </c>
      <c r="D52" s="371" t="s">
        <v>133</v>
      </c>
      <c r="E52" s="356" t="s">
        <v>101</v>
      </c>
      <c r="F52" s="357">
        <v>1473</v>
      </c>
      <c r="G52" s="358">
        <v>11.53</v>
      </c>
      <c r="H52" s="358">
        <v>14.85</v>
      </c>
      <c r="I52" s="358">
        <v>21874.05</v>
      </c>
      <c r="J52" s="324">
        <v>1.0331517879672448E-2</v>
      </c>
    </row>
    <row r="53" spans="1:10" ht="25.5">
      <c r="A53" s="323" t="s">
        <v>134</v>
      </c>
      <c r="B53" s="357" t="s">
        <v>135</v>
      </c>
      <c r="C53" s="371" t="s">
        <v>20</v>
      </c>
      <c r="D53" s="371" t="s">
        <v>136</v>
      </c>
      <c r="E53" s="356" t="s">
        <v>101</v>
      </c>
      <c r="F53" s="357">
        <v>1453</v>
      </c>
      <c r="G53" s="358">
        <v>9.09</v>
      </c>
      <c r="H53" s="358">
        <v>11.7</v>
      </c>
      <c r="I53" s="358">
        <v>17000.099999999999</v>
      </c>
      <c r="J53" s="324">
        <v>8.0294612614591077E-3</v>
      </c>
    </row>
    <row r="54" spans="1:10" ht="38.25">
      <c r="A54" s="323" t="s">
        <v>137</v>
      </c>
      <c r="B54" s="357" t="s">
        <v>138</v>
      </c>
      <c r="C54" s="371" t="s">
        <v>20</v>
      </c>
      <c r="D54" s="371" t="s">
        <v>139</v>
      </c>
      <c r="E54" s="356" t="s">
        <v>101</v>
      </c>
      <c r="F54" s="357">
        <v>623</v>
      </c>
      <c r="G54" s="358">
        <v>9.36</v>
      </c>
      <c r="H54" s="358">
        <v>12.05</v>
      </c>
      <c r="I54" s="358">
        <v>7507.15</v>
      </c>
      <c r="J54" s="324">
        <v>3.5457656195529872E-3</v>
      </c>
    </row>
    <row r="55" spans="1:10">
      <c r="A55" s="321" t="s">
        <v>140</v>
      </c>
      <c r="B55" s="344"/>
      <c r="C55" s="344"/>
      <c r="D55" s="344" t="s">
        <v>141</v>
      </c>
      <c r="E55" s="344"/>
      <c r="F55" s="346"/>
      <c r="G55" s="344"/>
      <c r="H55" s="344"/>
      <c r="I55" s="314">
        <v>117040.17</v>
      </c>
      <c r="J55" s="322">
        <v>5.52802342956564E-2</v>
      </c>
    </row>
    <row r="56" spans="1:10">
      <c r="A56" s="321" t="s">
        <v>142</v>
      </c>
      <c r="B56" s="344"/>
      <c r="C56" s="344"/>
      <c r="D56" s="344" t="s">
        <v>143</v>
      </c>
      <c r="E56" s="344"/>
      <c r="F56" s="346"/>
      <c r="G56" s="344"/>
      <c r="H56" s="344"/>
      <c r="I56" s="314">
        <v>113546.53</v>
      </c>
      <c r="J56" s="322">
        <v>5.3630123587985037E-2</v>
      </c>
    </row>
    <row r="57" spans="1:10" ht="38.25">
      <c r="A57" s="323" t="s">
        <v>144</v>
      </c>
      <c r="B57" s="357" t="s">
        <v>145</v>
      </c>
      <c r="C57" s="371" t="s">
        <v>20</v>
      </c>
      <c r="D57" s="371" t="s">
        <v>146</v>
      </c>
      <c r="E57" s="356" t="s">
        <v>39</v>
      </c>
      <c r="F57" s="357">
        <v>1018.72</v>
      </c>
      <c r="G57" s="358">
        <v>86.53</v>
      </c>
      <c r="H57" s="358">
        <v>111.46</v>
      </c>
      <c r="I57" s="358">
        <v>113546.53</v>
      </c>
      <c r="J57" s="324">
        <v>5.3630123587985037E-2</v>
      </c>
    </row>
    <row r="58" spans="1:10">
      <c r="A58" s="321" t="s">
        <v>147</v>
      </c>
      <c r="B58" s="344"/>
      <c r="C58" s="344"/>
      <c r="D58" s="344" t="s">
        <v>148</v>
      </c>
      <c r="E58" s="344"/>
      <c r="F58" s="346"/>
      <c r="G58" s="344"/>
      <c r="H58" s="344"/>
      <c r="I58" s="314">
        <v>3493.64</v>
      </c>
      <c r="J58" s="322">
        <v>1.6501107076713664E-3</v>
      </c>
    </row>
    <row r="59" spans="1:10" ht="25.5">
      <c r="A59" s="323" t="s">
        <v>149</v>
      </c>
      <c r="B59" s="357" t="s">
        <v>150</v>
      </c>
      <c r="C59" s="371" t="s">
        <v>20</v>
      </c>
      <c r="D59" s="371" t="s">
        <v>151</v>
      </c>
      <c r="E59" s="356" t="s">
        <v>22</v>
      </c>
      <c r="F59" s="357">
        <v>39.35</v>
      </c>
      <c r="G59" s="358">
        <v>23.83</v>
      </c>
      <c r="H59" s="358">
        <v>30.69</v>
      </c>
      <c r="I59" s="358">
        <v>1207.6500000000001</v>
      </c>
      <c r="J59" s="324">
        <v>5.7039540310945761E-4</v>
      </c>
    </row>
    <row r="60" spans="1:10">
      <c r="A60" s="323" t="s">
        <v>152</v>
      </c>
      <c r="B60" s="357" t="s">
        <v>153</v>
      </c>
      <c r="C60" s="371" t="s">
        <v>20</v>
      </c>
      <c r="D60" s="371" t="s">
        <v>154</v>
      </c>
      <c r="E60" s="356" t="s">
        <v>22</v>
      </c>
      <c r="F60" s="357">
        <v>37.5</v>
      </c>
      <c r="G60" s="358">
        <v>23.5</v>
      </c>
      <c r="H60" s="358">
        <v>30.27</v>
      </c>
      <c r="I60" s="358">
        <v>1135.1199999999999</v>
      </c>
      <c r="J60" s="324">
        <v>5.3613814431135477E-4</v>
      </c>
    </row>
    <row r="61" spans="1:10" ht="25.5">
      <c r="A61" s="323" t="s">
        <v>155</v>
      </c>
      <c r="B61" s="357" t="s">
        <v>150</v>
      </c>
      <c r="C61" s="371" t="s">
        <v>20</v>
      </c>
      <c r="D61" s="371" t="s">
        <v>151</v>
      </c>
      <c r="E61" s="356" t="s">
        <v>22</v>
      </c>
      <c r="F61" s="357">
        <v>37.5</v>
      </c>
      <c r="G61" s="358">
        <v>23.83</v>
      </c>
      <c r="H61" s="358">
        <v>30.69</v>
      </c>
      <c r="I61" s="358">
        <v>1150.8699999999999</v>
      </c>
      <c r="J61" s="324">
        <v>5.4357716025055399E-4</v>
      </c>
    </row>
    <row r="62" spans="1:10">
      <c r="A62" s="321" t="s">
        <v>156</v>
      </c>
      <c r="B62" s="344"/>
      <c r="C62" s="344"/>
      <c r="D62" s="344" t="s">
        <v>157</v>
      </c>
      <c r="E62" s="344"/>
      <c r="F62" s="346"/>
      <c r="G62" s="344"/>
      <c r="H62" s="344"/>
      <c r="I62" s="314">
        <v>32714.27</v>
      </c>
      <c r="J62" s="322">
        <v>1.5451554029794756E-2</v>
      </c>
    </row>
    <row r="63" spans="1:10">
      <c r="A63" s="321" t="s">
        <v>158</v>
      </c>
      <c r="B63" s="344"/>
      <c r="C63" s="344"/>
      <c r="D63" s="344" t="s">
        <v>159</v>
      </c>
      <c r="E63" s="344"/>
      <c r="F63" s="346"/>
      <c r="G63" s="344"/>
      <c r="H63" s="344"/>
      <c r="I63" s="314">
        <v>32714.27</v>
      </c>
      <c r="J63" s="322">
        <v>1.5451554029794756E-2</v>
      </c>
    </row>
    <row r="64" spans="1:10" ht="63.75" customHeight="1">
      <c r="A64" s="323" t="s">
        <v>160</v>
      </c>
      <c r="B64" s="357" t="s">
        <v>161</v>
      </c>
      <c r="C64" s="371" t="s">
        <v>20</v>
      </c>
      <c r="D64" s="371" t="s">
        <v>162</v>
      </c>
      <c r="E64" s="356" t="s">
        <v>62</v>
      </c>
      <c r="F64" s="357">
        <v>6</v>
      </c>
      <c r="G64" s="358">
        <v>1001.86</v>
      </c>
      <c r="H64" s="358">
        <v>1290.5899999999999</v>
      </c>
      <c r="I64" s="358">
        <v>7743.54</v>
      </c>
      <c r="J64" s="324">
        <v>3.6574169832271019E-3</v>
      </c>
    </row>
    <row r="65" spans="1:10" ht="63.75" customHeight="1">
      <c r="A65" s="323" t="s">
        <v>163</v>
      </c>
      <c r="B65" s="357" t="s">
        <v>164</v>
      </c>
      <c r="C65" s="371" t="s">
        <v>20</v>
      </c>
      <c r="D65" s="371" t="s">
        <v>165</v>
      </c>
      <c r="E65" s="356" t="s">
        <v>62</v>
      </c>
      <c r="F65" s="357">
        <v>17</v>
      </c>
      <c r="G65" s="358">
        <v>1090.3699999999999</v>
      </c>
      <c r="H65" s="358">
        <v>1404.61</v>
      </c>
      <c r="I65" s="358">
        <v>23878.37</v>
      </c>
      <c r="J65" s="324">
        <v>1.1278195240133135E-2</v>
      </c>
    </row>
    <row r="66" spans="1:10" ht="38.25" customHeight="1">
      <c r="A66" s="323" t="s">
        <v>166</v>
      </c>
      <c r="B66" s="357" t="s">
        <v>167</v>
      </c>
      <c r="C66" s="371" t="s">
        <v>20</v>
      </c>
      <c r="D66" s="371" t="s">
        <v>168</v>
      </c>
      <c r="E66" s="356" t="s">
        <v>62</v>
      </c>
      <c r="F66" s="357">
        <v>1</v>
      </c>
      <c r="G66" s="358">
        <v>847.98</v>
      </c>
      <c r="H66" s="358">
        <v>1092.3599999999999</v>
      </c>
      <c r="I66" s="358">
        <v>1092.3599999999999</v>
      </c>
      <c r="J66" s="324">
        <v>5.1594180643451922E-4</v>
      </c>
    </row>
    <row r="67" spans="1:10">
      <c r="A67" s="321" t="s">
        <v>169</v>
      </c>
      <c r="B67" s="344"/>
      <c r="C67" s="344"/>
      <c r="D67" s="344" t="s">
        <v>170</v>
      </c>
      <c r="E67" s="344"/>
      <c r="F67" s="346"/>
      <c r="G67" s="344"/>
      <c r="H67" s="344"/>
      <c r="I67" s="314">
        <v>38841.61</v>
      </c>
      <c r="J67" s="322">
        <v>1.8345609898041935E-2</v>
      </c>
    </row>
    <row r="68" spans="1:10">
      <c r="A68" s="321" t="s">
        <v>171</v>
      </c>
      <c r="B68" s="344"/>
      <c r="C68" s="344"/>
      <c r="D68" s="344" t="s">
        <v>172</v>
      </c>
      <c r="E68" s="344"/>
      <c r="F68" s="346"/>
      <c r="G68" s="344"/>
      <c r="H68" s="344"/>
      <c r="I68" s="314">
        <v>32767.38</v>
      </c>
      <c r="J68" s="322">
        <v>1.5476638863860208E-2</v>
      </c>
    </row>
    <row r="69" spans="1:10" ht="63.75">
      <c r="A69" s="323" t="s">
        <v>173</v>
      </c>
      <c r="B69" s="357" t="s">
        <v>174</v>
      </c>
      <c r="C69" s="371" t="s">
        <v>20</v>
      </c>
      <c r="D69" s="371" t="s">
        <v>175</v>
      </c>
      <c r="E69" s="356" t="s">
        <v>39</v>
      </c>
      <c r="F69" s="357">
        <v>2.6</v>
      </c>
      <c r="G69" s="358">
        <v>522.04999999999995</v>
      </c>
      <c r="H69" s="358">
        <v>672.5</v>
      </c>
      <c r="I69" s="358">
        <v>1748.5</v>
      </c>
      <c r="J69" s="324">
        <v>8.2584884886919782E-4</v>
      </c>
    </row>
    <row r="70" spans="1:10" ht="76.5">
      <c r="A70" s="323" t="s">
        <v>176</v>
      </c>
      <c r="B70" s="357" t="s">
        <v>177</v>
      </c>
      <c r="C70" s="371" t="s">
        <v>20</v>
      </c>
      <c r="D70" s="371" t="s">
        <v>178</v>
      </c>
      <c r="E70" s="356" t="s">
        <v>39</v>
      </c>
      <c r="F70" s="357">
        <v>5.57</v>
      </c>
      <c r="G70" s="358">
        <v>274.06</v>
      </c>
      <c r="H70" s="358">
        <v>353.04</v>
      </c>
      <c r="I70" s="358">
        <v>1966.43</v>
      </c>
      <c r="J70" s="324">
        <v>9.2878121354409869E-4</v>
      </c>
    </row>
    <row r="71" spans="1:10" ht="51">
      <c r="A71" s="323" t="s">
        <v>179</v>
      </c>
      <c r="B71" s="357" t="s">
        <v>180</v>
      </c>
      <c r="C71" s="371" t="s">
        <v>20</v>
      </c>
      <c r="D71" s="371" t="s">
        <v>181</v>
      </c>
      <c r="E71" s="356" t="s">
        <v>39</v>
      </c>
      <c r="F71" s="357">
        <v>18.52</v>
      </c>
      <c r="G71" s="358">
        <v>593.71</v>
      </c>
      <c r="H71" s="358">
        <v>764.81</v>
      </c>
      <c r="I71" s="358">
        <v>14164.28</v>
      </c>
      <c r="J71" s="324">
        <v>6.690051091255934E-3</v>
      </c>
    </row>
    <row r="72" spans="1:10" ht="76.5">
      <c r="A72" s="323" t="s">
        <v>182</v>
      </c>
      <c r="B72" s="357" t="s">
        <v>183</v>
      </c>
      <c r="C72" s="371" t="s">
        <v>20</v>
      </c>
      <c r="D72" s="371" t="s">
        <v>184</v>
      </c>
      <c r="E72" s="356" t="s">
        <v>39</v>
      </c>
      <c r="F72" s="357">
        <v>20.399999999999999</v>
      </c>
      <c r="G72" s="358">
        <v>303.3</v>
      </c>
      <c r="H72" s="358">
        <v>390.71</v>
      </c>
      <c r="I72" s="358">
        <v>7970.48</v>
      </c>
      <c r="J72" s="324">
        <v>3.764604937337697E-3</v>
      </c>
    </row>
    <row r="73" spans="1:10" ht="38.25">
      <c r="A73" s="323" t="s">
        <v>185</v>
      </c>
      <c r="B73" s="357" t="s">
        <v>186</v>
      </c>
      <c r="C73" s="371" t="s">
        <v>20</v>
      </c>
      <c r="D73" s="371" t="s">
        <v>187</v>
      </c>
      <c r="E73" s="356" t="s">
        <v>39</v>
      </c>
      <c r="F73" s="357">
        <v>10.71</v>
      </c>
      <c r="G73" s="358">
        <v>501.41</v>
      </c>
      <c r="H73" s="358">
        <v>645.91</v>
      </c>
      <c r="I73" s="358">
        <v>6917.69</v>
      </c>
      <c r="J73" s="324">
        <v>3.2673527728532803E-3</v>
      </c>
    </row>
    <row r="74" spans="1:10">
      <c r="A74" s="321" t="s">
        <v>188</v>
      </c>
      <c r="B74" s="344"/>
      <c r="C74" s="344"/>
      <c r="D74" s="344" t="s">
        <v>189</v>
      </c>
      <c r="E74" s="344"/>
      <c r="F74" s="346"/>
      <c r="G74" s="344"/>
      <c r="H74" s="344"/>
      <c r="I74" s="314">
        <v>6074.23</v>
      </c>
      <c r="J74" s="322">
        <v>2.8689710341817257E-3</v>
      </c>
    </row>
    <row r="75" spans="1:10" ht="38.25">
      <c r="A75" s="323" t="s">
        <v>190</v>
      </c>
      <c r="B75" s="357" t="s">
        <v>191</v>
      </c>
      <c r="C75" s="371" t="s">
        <v>20</v>
      </c>
      <c r="D75" s="371" t="s">
        <v>192</v>
      </c>
      <c r="E75" s="356" t="s">
        <v>62</v>
      </c>
      <c r="F75" s="357">
        <v>1</v>
      </c>
      <c r="G75" s="358">
        <v>4715.29</v>
      </c>
      <c r="H75" s="358">
        <v>6074.23</v>
      </c>
      <c r="I75" s="358">
        <v>6074.23</v>
      </c>
      <c r="J75" s="324">
        <v>2.8689710341817257E-3</v>
      </c>
    </row>
    <row r="76" spans="1:10">
      <c r="A76" s="321" t="s">
        <v>193</v>
      </c>
      <c r="B76" s="344"/>
      <c r="C76" s="344"/>
      <c r="D76" s="344" t="s">
        <v>194</v>
      </c>
      <c r="E76" s="344"/>
      <c r="F76" s="346"/>
      <c r="G76" s="344"/>
      <c r="H76" s="344"/>
      <c r="I76" s="314">
        <v>2982.3</v>
      </c>
      <c r="J76" s="322">
        <v>1.4085953800300878E-3</v>
      </c>
    </row>
    <row r="77" spans="1:10">
      <c r="A77" s="321" t="s">
        <v>195</v>
      </c>
      <c r="B77" s="344"/>
      <c r="C77" s="344"/>
      <c r="D77" s="344" t="s">
        <v>196</v>
      </c>
      <c r="E77" s="344"/>
      <c r="F77" s="346"/>
      <c r="G77" s="344"/>
      <c r="H77" s="344"/>
      <c r="I77" s="314">
        <v>2982.3</v>
      </c>
      <c r="J77" s="322">
        <v>1.4085953800300878E-3</v>
      </c>
    </row>
    <row r="78" spans="1:10" ht="25.5">
      <c r="A78" s="323" t="s">
        <v>197</v>
      </c>
      <c r="B78" s="357" t="s">
        <v>198</v>
      </c>
      <c r="C78" s="371" t="s">
        <v>20</v>
      </c>
      <c r="D78" s="371" t="s">
        <v>199</v>
      </c>
      <c r="E78" s="356" t="s">
        <v>39</v>
      </c>
      <c r="F78" s="357">
        <v>3.78</v>
      </c>
      <c r="G78" s="358">
        <v>612.46</v>
      </c>
      <c r="H78" s="358">
        <v>788.97</v>
      </c>
      <c r="I78" s="358">
        <v>2982.3</v>
      </c>
      <c r="J78" s="324">
        <v>1.4085953800300878E-3</v>
      </c>
    </row>
    <row r="79" spans="1:10">
      <c r="A79" s="321" t="s">
        <v>200</v>
      </c>
      <c r="B79" s="344"/>
      <c r="C79" s="344"/>
      <c r="D79" s="344" t="s">
        <v>201</v>
      </c>
      <c r="E79" s="344"/>
      <c r="F79" s="346"/>
      <c r="G79" s="344"/>
      <c r="H79" s="344"/>
      <c r="I79" s="314">
        <v>51996.53</v>
      </c>
      <c r="J79" s="322">
        <v>2.4558921616066747E-2</v>
      </c>
    </row>
    <row r="80" spans="1:10">
      <c r="A80" s="321" t="s">
        <v>202</v>
      </c>
      <c r="B80" s="344"/>
      <c r="C80" s="344"/>
      <c r="D80" s="344" t="s">
        <v>203</v>
      </c>
      <c r="E80" s="344"/>
      <c r="F80" s="346"/>
      <c r="G80" s="344"/>
      <c r="H80" s="344"/>
      <c r="I80" s="314">
        <v>16105.22</v>
      </c>
      <c r="J80" s="322">
        <v>7.6067929069403382E-3</v>
      </c>
    </row>
    <row r="81" spans="1:10" ht="51">
      <c r="A81" s="323" t="s">
        <v>204</v>
      </c>
      <c r="B81" s="357" t="s">
        <v>205</v>
      </c>
      <c r="C81" s="371" t="s">
        <v>20</v>
      </c>
      <c r="D81" s="371" t="s">
        <v>206</v>
      </c>
      <c r="E81" s="356" t="s">
        <v>39</v>
      </c>
      <c r="F81" s="357">
        <v>207.96</v>
      </c>
      <c r="G81" s="358">
        <v>47.12</v>
      </c>
      <c r="H81" s="358">
        <v>60.69</v>
      </c>
      <c r="I81" s="358">
        <v>12621.09</v>
      </c>
      <c r="J81" s="324">
        <v>5.961173947940831E-3</v>
      </c>
    </row>
    <row r="82" spans="1:10" ht="38.25">
      <c r="A82" s="323" t="s">
        <v>207</v>
      </c>
      <c r="B82" s="357" t="s">
        <v>208</v>
      </c>
      <c r="C82" s="371" t="s">
        <v>20</v>
      </c>
      <c r="D82" s="371" t="s">
        <v>209</v>
      </c>
      <c r="E82" s="356" t="s">
        <v>62</v>
      </c>
      <c r="F82" s="357">
        <v>2</v>
      </c>
      <c r="G82" s="358">
        <v>790.09</v>
      </c>
      <c r="H82" s="358">
        <v>1017.79</v>
      </c>
      <c r="I82" s="358">
        <v>2035.58</v>
      </c>
      <c r="J82" s="324">
        <v>9.6144203590572584E-4</v>
      </c>
    </row>
    <row r="83" spans="1:10" ht="38.25">
      <c r="A83" s="323" t="s">
        <v>210</v>
      </c>
      <c r="B83" s="357" t="s">
        <v>211</v>
      </c>
      <c r="C83" s="371" t="s">
        <v>20</v>
      </c>
      <c r="D83" s="371" t="s">
        <v>212</v>
      </c>
      <c r="E83" s="356" t="s">
        <v>62</v>
      </c>
      <c r="F83" s="357">
        <v>1</v>
      </c>
      <c r="G83" s="358">
        <v>1124.48</v>
      </c>
      <c r="H83" s="358">
        <v>1448.55</v>
      </c>
      <c r="I83" s="358">
        <v>1448.55</v>
      </c>
      <c r="J83" s="324">
        <v>6.841769230937812E-4</v>
      </c>
    </row>
    <row r="84" spans="1:10">
      <c r="A84" s="321" t="s">
        <v>213</v>
      </c>
      <c r="B84" s="344"/>
      <c r="C84" s="344"/>
      <c r="D84" s="344" t="s">
        <v>214</v>
      </c>
      <c r="E84" s="344"/>
      <c r="F84" s="346"/>
      <c r="G84" s="344"/>
      <c r="H84" s="344"/>
      <c r="I84" s="314">
        <v>20140.919999999998</v>
      </c>
      <c r="J84" s="322">
        <v>9.5129285657229636E-3</v>
      </c>
    </row>
    <row r="85" spans="1:10" ht="25.5">
      <c r="A85" s="323" t="s">
        <v>215</v>
      </c>
      <c r="B85" s="357" t="s">
        <v>216</v>
      </c>
      <c r="C85" s="371" t="s">
        <v>20</v>
      </c>
      <c r="D85" s="371" t="s">
        <v>217</v>
      </c>
      <c r="E85" s="356" t="s">
        <v>39</v>
      </c>
      <c r="F85" s="357">
        <v>207.96</v>
      </c>
      <c r="G85" s="358">
        <v>75.19</v>
      </c>
      <c r="H85" s="358">
        <v>96.85</v>
      </c>
      <c r="I85" s="358">
        <v>20140.919999999998</v>
      </c>
      <c r="J85" s="324">
        <v>9.5129285657229636E-3</v>
      </c>
    </row>
    <row r="86" spans="1:10">
      <c r="A86" s="321" t="s">
        <v>218</v>
      </c>
      <c r="B86" s="344"/>
      <c r="C86" s="344"/>
      <c r="D86" s="344" t="s">
        <v>219</v>
      </c>
      <c r="E86" s="344"/>
      <c r="F86" s="346"/>
      <c r="G86" s="344"/>
      <c r="H86" s="344"/>
      <c r="I86" s="314">
        <v>15750.39</v>
      </c>
      <c r="J86" s="322">
        <v>7.4392001434034453E-3</v>
      </c>
    </row>
    <row r="87" spans="1:10" ht="38.25">
      <c r="A87" s="323" t="s">
        <v>220</v>
      </c>
      <c r="B87" s="357" t="s">
        <v>221</v>
      </c>
      <c r="C87" s="371" t="s">
        <v>20</v>
      </c>
      <c r="D87" s="371" t="s">
        <v>222</v>
      </c>
      <c r="E87" s="356" t="s">
        <v>22</v>
      </c>
      <c r="F87" s="357">
        <v>23.4</v>
      </c>
      <c r="G87" s="358">
        <v>171.38</v>
      </c>
      <c r="H87" s="358">
        <v>220.77</v>
      </c>
      <c r="I87" s="358">
        <v>5166.01</v>
      </c>
      <c r="J87" s="324">
        <v>2.4400019512420728E-3</v>
      </c>
    </row>
    <row r="88" spans="1:10" ht="25.5">
      <c r="A88" s="323" t="s">
        <v>223</v>
      </c>
      <c r="B88" s="357" t="s">
        <v>224</v>
      </c>
      <c r="C88" s="371" t="s">
        <v>20</v>
      </c>
      <c r="D88" s="371" t="s">
        <v>225</v>
      </c>
      <c r="E88" s="356" t="s">
        <v>22</v>
      </c>
      <c r="F88" s="357">
        <v>70.150000000000006</v>
      </c>
      <c r="G88" s="358">
        <v>53.28</v>
      </c>
      <c r="H88" s="358">
        <v>68.63</v>
      </c>
      <c r="I88" s="358">
        <v>4814.3900000000003</v>
      </c>
      <c r="J88" s="324">
        <v>2.2739253300013596E-3</v>
      </c>
    </row>
    <row r="89" spans="1:10">
      <c r="A89" s="323" t="s">
        <v>226</v>
      </c>
      <c r="B89" s="357" t="s">
        <v>227</v>
      </c>
      <c r="C89" s="371" t="s">
        <v>20</v>
      </c>
      <c r="D89" s="371" t="s">
        <v>228</v>
      </c>
      <c r="E89" s="356" t="s">
        <v>22</v>
      </c>
      <c r="F89" s="357">
        <v>109.8</v>
      </c>
      <c r="G89" s="358">
        <v>40.799999999999997</v>
      </c>
      <c r="H89" s="358">
        <v>52.55</v>
      </c>
      <c r="I89" s="358">
        <v>5769.99</v>
      </c>
      <c r="J89" s="324">
        <v>2.725272862160013E-3</v>
      </c>
    </row>
    <row r="90" spans="1:10">
      <c r="A90" s="321" t="s">
        <v>229</v>
      </c>
      <c r="B90" s="344"/>
      <c r="C90" s="344"/>
      <c r="D90" s="344" t="s">
        <v>230</v>
      </c>
      <c r="E90" s="344"/>
      <c r="F90" s="346"/>
      <c r="G90" s="344"/>
      <c r="H90" s="344"/>
      <c r="I90" s="314">
        <v>48247.15</v>
      </c>
      <c r="J90" s="322">
        <v>2.2788020182281678E-2</v>
      </c>
    </row>
    <row r="91" spans="1:10" ht="25.5">
      <c r="A91" s="321" t="s">
        <v>231</v>
      </c>
      <c r="B91" s="344"/>
      <c r="C91" s="344"/>
      <c r="D91" s="344" t="s">
        <v>232</v>
      </c>
      <c r="E91" s="344"/>
      <c r="F91" s="346"/>
      <c r="G91" s="344"/>
      <c r="H91" s="344"/>
      <c r="I91" s="314">
        <v>48247.15</v>
      </c>
      <c r="J91" s="322">
        <v>2.2788020182281678E-2</v>
      </c>
    </row>
    <row r="92" spans="1:10" ht="38.25">
      <c r="A92" s="323" t="s">
        <v>233</v>
      </c>
      <c r="B92" s="357" t="s">
        <v>234</v>
      </c>
      <c r="C92" s="371" t="s">
        <v>20</v>
      </c>
      <c r="D92" s="371" t="s">
        <v>235</v>
      </c>
      <c r="E92" s="356" t="s">
        <v>39</v>
      </c>
      <c r="F92" s="357">
        <v>245.71</v>
      </c>
      <c r="G92" s="358">
        <v>130</v>
      </c>
      <c r="H92" s="358">
        <v>167.46</v>
      </c>
      <c r="I92" s="358">
        <v>41146.589999999997</v>
      </c>
      <c r="J92" s="324">
        <v>1.943429453039339E-2</v>
      </c>
    </row>
    <row r="93" spans="1:10" ht="25.5">
      <c r="A93" s="323" t="s">
        <v>236</v>
      </c>
      <c r="B93" s="357" t="s">
        <v>237</v>
      </c>
      <c r="C93" s="371" t="s">
        <v>20</v>
      </c>
      <c r="D93" s="371" t="s">
        <v>238</v>
      </c>
      <c r="E93" s="356" t="s">
        <v>39</v>
      </c>
      <c r="F93" s="357">
        <v>111.12</v>
      </c>
      <c r="G93" s="358">
        <v>49.61</v>
      </c>
      <c r="H93" s="358">
        <v>63.9</v>
      </c>
      <c r="I93" s="358">
        <v>7100.56</v>
      </c>
      <c r="J93" s="324">
        <v>3.3537256518882878E-3</v>
      </c>
    </row>
    <row r="94" spans="1:10">
      <c r="A94" s="321" t="s">
        <v>239</v>
      </c>
      <c r="B94" s="344"/>
      <c r="C94" s="344"/>
      <c r="D94" s="344" t="s">
        <v>240</v>
      </c>
      <c r="E94" s="344"/>
      <c r="F94" s="346"/>
      <c r="G94" s="344"/>
      <c r="H94" s="344"/>
      <c r="I94" s="314">
        <v>26807.65</v>
      </c>
      <c r="J94" s="322">
        <v>1.2661748294760281E-2</v>
      </c>
    </row>
    <row r="95" spans="1:10">
      <c r="A95" s="321" t="s">
        <v>241</v>
      </c>
      <c r="B95" s="344"/>
      <c r="C95" s="344"/>
      <c r="D95" s="344" t="s">
        <v>242</v>
      </c>
      <c r="E95" s="344"/>
      <c r="F95" s="346"/>
      <c r="G95" s="344"/>
      <c r="H95" s="344"/>
      <c r="I95" s="314">
        <v>4628.88</v>
      </c>
      <c r="J95" s="322">
        <v>2.1863055301994008E-3</v>
      </c>
    </row>
    <row r="96" spans="1:10" ht="38.25">
      <c r="A96" s="323" t="s">
        <v>243</v>
      </c>
      <c r="B96" s="357" t="s">
        <v>244</v>
      </c>
      <c r="C96" s="371" t="s">
        <v>20</v>
      </c>
      <c r="D96" s="371" t="s">
        <v>245</v>
      </c>
      <c r="E96" s="356" t="s">
        <v>39</v>
      </c>
      <c r="F96" s="357">
        <v>340.61</v>
      </c>
      <c r="G96" s="358">
        <v>10.55</v>
      </c>
      <c r="H96" s="358">
        <v>13.59</v>
      </c>
      <c r="I96" s="358">
        <v>4628.88</v>
      </c>
      <c r="J96" s="324">
        <v>2.1863055301994008E-3</v>
      </c>
    </row>
    <row r="97" spans="1:10">
      <c r="A97" s="321" t="s">
        <v>246</v>
      </c>
      <c r="B97" s="344"/>
      <c r="C97" s="344"/>
      <c r="D97" s="344" t="s">
        <v>247</v>
      </c>
      <c r="E97" s="344"/>
      <c r="F97" s="346"/>
      <c r="G97" s="344"/>
      <c r="H97" s="344"/>
      <c r="I97" s="314">
        <v>22178.77</v>
      </c>
      <c r="J97" s="322">
        <v>1.047544276456088E-2</v>
      </c>
    </row>
    <row r="98" spans="1:10" ht="25.5">
      <c r="A98" s="323" t="s">
        <v>248</v>
      </c>
      <c r="B98" s="357" t="s">
        <v>249</v>
      </c>
      <c r="C98" s="371" t="s">
        <v>20</v>
      </c>
      <c r="D98" s="371" t="s">
        <v>250</v>
      </c>
      <c r="E98" s="356" t="s">
        <v>39</v>
      </c>
      <c r="F98" s="357">
        <v>340.06099999999998</v>
      </c>
      <c r="G98" s="358">
        <v>50.63</v>
      </c>
      <c r="H98" s="358">
        <v>65.22</v>
      </c>
      <c r="I98" s="358">
        <v>22178.77</v>
      </c>
      <c r="J98" s="324">
        <v>1.047544276456088E-2</v>
      </c>
    </row>
    <row r="99" spans="1:10">
      <c r="A99" s="321" t="s">
        <v>251</v>
      </c>
      <c r="B99" s="344"/>
      <c r="C99" s="344"/>
      <c r="D99" s="344" t="s">
        <v>252</v>
      </c>
      <c r="E99" s="344"/>
      <c r="F99" s="346"/>
      <c r="G99" s="344"/>
      <c r="H99" s="344"/>
      <c r="I99" s="314">
        <v>166916.57</v>
      </c>
      <c r="J99" s="322">
        <v>7.883777934898191E-2</v>
      </c>
    </row>
    <row r="100" spans="1:10">
      <c r="A100" s="321" t="s">
        <v>253</v>
      </c>
      <c r="B100" s="344"/>
      <c r="C100" s="344"/>
      <c r="D100" s="344" t="s">
        <v>242</v>
      </c>
      <c r="E100" s="344"/>
      <c r="F100" s="346"/>
      <c r="G100" s="344"/>
      <c r="H100" s="344"/>
      <c r="I100" s="314">
        <v>132247.12</v>
      </c>
      <c r="J100" s="322">
        <v>6.2462757688456771E-2</v>
      </c>
    </row>
    <row r="101" spans="1:10" ht="38.25">
      <c r="A101" s="323" t="s">
        <v>254</v>
      </c>
      <c r="B101" s="357" t="s">
        <v>255</v>
      </c>
      <c r="C101" s="371" t="s">
        <v>20</v>
      </c>
      <c r="D101" s="371" t="s">
        <v>256</v>
      </c>
      <c r="E101" s="356" t="s">
        <v>39</v>
      </c>
      <c r="F101" s="357">
        <v>1375.91</v>
      </c>
      <c r="G101" s="358">
        <v>5.63</v>
      </c>
      <c r="H101" s="358">
        <v>7.25</v>
      </c>
      <c r="I101" s="358">
        <v>9975.34</v>
      </c>
      <c r="J101" s="324">
        <v>4.711537349773442E-3</v>
      </c>
    </row>
    <row r="102" spans="1:10" ht="51">
      <c r="A102" s="323" t="s">
        <v>257</v>
      </c>
      <c r="B102" s="357" t="s">
        <v>258</v>
      </c>
      <c r="C102" s="371" t="s">
        <v>20</v>
      </c>
      <c r="D102" s="371" t="s">
        <v>259</v>
      </c>
      <c r="E102" s="356" t="s">
        <v>39</v>
      </c>
      <c r="F102" s="357">
        <v>661.53</v>
      </c>
      <c r="G102" s="358">
        <v>8.16</v>
      </c>
      <c r="H102" s="358">
        <v>10.51</v>
      </c>
      <c r="I102" s="358">
        <v>6952.68</v>
      </c>
      <c r="J102" s="324">
        <v>3.2838791962001108E-3</v>
      </c>
    </row>
    <row r="103" spans="1:10" ht="63.75">
      <c r="A103" s="323" t="s">
        <v>260</v>
      </c>
      <c r="B103" s="357" t="s">
        <v>261</v>
      </c>
      <c r="C103" s="371" t="s">
        <v>20</v>
      </c>
      <c r="D103" s="371" t="s">
        <v>262</v>
      </c>
      <c r="E103" s="356" t="s">
        <v>39</v>
      </c>
      <c r="F103" s="357">
        <v>2037.44</v>
      </c>
      <c r="G103" s="358">
        <v>43.94</v>
      </c>
      <c r="H103" s="358">
        <v>56.6</v>
      </c>
      <c r="I103" s="358">
        <v>115319.1</v>
      </c>
      <c r="J103" s="324">
        <v>5.4467341142483215E-2</v>
      </c>
    </row>
    <row r="104" spans="1:10">
      <c r="A104" s="321" t="s">
        <v>263</v>
      </c>
      <c r="B104" s="344"/>
      <c r="C104" s="344"/>
      <c r="D104" s="344" t="s">
        <v>264</v>
      </c>
      <c r="E104" s="344"/>
      <c r="F104" s="346"/>
      <c r="G104" s="344"/>
      <c r="H104" s="344"/>
      <c r="I104" s="314">
        <v>34669.449999999997</v>
      </c>
      <c r="J104" s="322">
        <v>1.6375021660525142E-2</v>
      </c>
    </row>
    <row r="105" spans="1:10" ht="38.25">
      <c r="A105" s="323" t="s">
        <v>265</v>
      </c>
      <c r="B105" s="357" t="s">
        <v>266</v>
      </c>
      <c r="C105" s="371" t="s">
        <v>20</v>
      </c>
      <c r="D105" s="371" t="s">
        <v>267</v>
      </c>
      <c r="E105" s="356" t="s">
        <v>39</v>
      </c>
      <c r="F105" s="357">
        <v>368.08</v>
      </c>
      <c r="G105" s="358">
        <v>73.12</v>
      </c>
      <c r="H105" s="358">
        <v>94.19</v>
      </c>
      <c r="I105" s="358">
        <v>34669.449999999997</v>
      </c>
      <c r="J105" s="324">
        <v>1.6375021660525142E-2</v>
      </c>
    </row>
    <row r="106" spans="1:10">
      <c r="A106" s="321" t="s">
        <v>268</v>
      </c>
      <c r="B106" s="344"/>
      <c r="C106" s="344"/>
      <c r="D106" s="344" t="s">
        <v>269</v>
      </c>
      <c r="E106" s="344"/>
      <c r="F106" s="346"/>
      <c r="G106" s="344"/>
      <c r="H106" s="344"/>
      <c r="I106" s="314">
        <v>238088.54</v>
      </c>
      <c r="J106" s="322">
        <v>0.11245361549210635</v>
      </c>
    </row>
    <row r="107" spans="1:10">
      <c r="A107" s="321" t="s">
        <v>270</v>
      </c>
      <c r="B107" s="344"/>
      <c r="C107" s="344"/>
      <c r="D107" s="344" t="s">
        <v>271</v>
      </c>
      <c r="E107" s="344"/>
      <c r="F107" s="346"/>
      <c r="G107" s="344"/>
      <c r="H107" s="344"/>
      <c r="I107" s="314">
        <v>118179.61</v>
      </c>
      <c r="J107" s="322">
        <v>5.5818412855768225E-2</v>
      </c>
    </row>
    <row r="108" spans="1:10" ht="25.5">
      <c r="A108" s="323" t="s">
        <v>272</v>
      </c>
      <c r="B108" s="357" t="s">
        <v>273</v>
      </c>
      <c r="C108" s="371" t="s">
        <v>20</v>
      </c>
      <c r="D108" s="371" t="s">
        <v>274</v>
      </c>
      <c r="E108" s="356" t="s">
        <v>39</v>
      </c>
      <c r="F108" s="357">
        <v>340.61</v>
      </c>
      <c r="G108" s="358">
        <v>48.63</v>
      </c>
      <c r="H108" s="358">
        <v>62.64</v>
      </c>
      <c r="I108" s="358">
        <v>21335.81</v>
      </c>
      <c r="J108" s="324">
        <v>1.007729718512549E-2</v>
      </c>
    </row>
    <row r="109" spans="1:10" ht="38.25">
      <c r="A109" s="323" t="s">
        <v>275</v>
      </c>
      <c r="B109" s="357" t="s">
        <v>276</v>
      </c>
      <c r="C109" s="371" t="s">
        <v>20</v>
      </c>
      <c r="D109" s="371" t="s">
        <v>277</v>
      </c>
      <c r="E109" s="356" t="s">
        <v>39</v>
      </c>
      <c r="F109" s="357">
        <v>840.95</v>
      </c>
      <c r="G109" s="358">
        <v>89.4</v>
      </c>
      <c r="H109" s="358">
        <v>115.16</v>
      </c>
      <c r="I109" s="358">
        <v>96843.8</v>
      </c>
      <c r="J109" s="324">
        <v>4.5741115670642735E-2</v>
      </c>
    </row>
    <row r="110" spans="1:10">
      <c r="A110" s="321" t="s">
        <v>278</v>
      </c>
      <c r="B110" s="344"/>
      <c r="C110" s="344"/>
      <c r="D110" s="344" t="s">
        <v>264</v>
      </c>
      <c r="E110" s="344"/>
      <c r="F110" s="346"/>
      <c r="G110" s="344"/>
      <c r="H110" s="344"/>
      <c r="I110" s="314">
        <v>106119.62</v>
      </c>
      <c r="J110" s="322">
        <v>5.0122256802651817E-2</v>
      </c>
    </row>
    <row r="111" spans="1:10" ht="38.25">
      <c r="A111" s="323" t="s">
        <v>279</v>
      </c>
      <c r="B111" s="357" t="s">
        <v>280</v>
      </c>
      <c r="C111" s="371" t="s">
        <v>20</v>
      </c>
      <c r="D111" s="371" t="s">
        <v>281</v>
      </c>
      <c r="E111" s="356" t="s">
        <v>39</v>
      </c>
      <c r="F111" s="357">
        <v>239.22</v>
      </c>
      <c r="G111" s="358">
        <v>129.19</v>
      </c>
      <c r="H111" s="358">
        <v>166.42</v>
      </c>
      <c r="I111" s="358">
        <v>39810.99</v>
      </c>
      <c r="J111" s="324">
        <v>1.8803465978749295E-2</v>
      </c>
    </row>
    <row r="112" spans="1:10" ht="38.25">
      <c r="A112" s="323" t="s">
        <v>282</v>
      </c>
      <c r="B112" s="357" t="s">
        <v>283</v>
      </c>
      <c r="C112" s="371" t="s">
        <v>20</v>
      </c>
      <c r="D112" s="371" t="s">
        <v>284</v>
      </c>
      <c r="E112" s="356" t="s">
        <v>39</v>
      </c>
      <c r="F112" s="357">
        <v>101.39</v>
      </c>
      <c r="G112" s="358">
        <v>152.34</v>
      </c>
      <c r="H112" s="358">
        <v>196.24</v>
      </c>
      <c r="I112" s="358">
        <v>19896.77</v>
      </c>
      <c r="J112" s="324">
        <v>9.3976120107035679E-3</v>
      </c>
    </row>
    <row r="113" spans="1:10" ht="38.25">
      <c r="A113" s="323" t="s">
        <v>285</v>
      </c>
      <c r="B113" s="357" t="s">
        <v>286</v>
      </c>
      <c r="C113" s="371" t="s">
        <v>20</v>
      </c>
      <c r="D113" s="371" t="s">
        <v>287</v>
      </c>
      <c r="E113" s="356" t="s">
        <v>39</v>
      </c>
      <c r="F113" s="357">
        <v>258.61</v>
      </c>
      <c r="G113" s="358">
        <v>96.07</v>
      </c>
      <c r="H113" s="358">
        <v>123.75</v>
      </c>
      <c r="I113" s="358">
        <v>32002.98</v>
      </c>
      <c r="J113" s="324">
        <v>1.5115598623611072E-2</v>
      </c>
    </row>
    <row r="114" spans="1:10" ht="38.25">
      <c r="A114" s="323" t="s">
        <v>288</v>
      </c>
      <c r="B114" s="357" t="s">
        <v>289</v>
      </c>
      <c r="C114" s="371" t="s">
        <v>20</v>
      </c>
      <c r="D114" s="371" t="s">
        <v>290</v>
      </c>
      <c r="E114" s="356" t="s">
        <v>39</v>
      </c>
      <c r="F114" s="357">
        <v>130.35</v>
      </c>
      <c r="G114" s="358">
        <v>85.81</v>
      </c>
      <c r="H114" s="358">
        <v>110.54</v>
      </c>
      <c r="I114" s="358">
        <v>14408.88</v>
      </c>
      <c r="J114" s="324">
        <v>6.8055801895878787E-3</v>
      </c>
    </row>
    <row r="115" spans="1:10">
      <c r="A115" s="321" t="s">
        <v>291</v>
      </c>
      <c r="B115" s="344"/>
      <c r="C115" s="344"/>
      <c r="D115" s="344" t="s">
        <v>292</v>
      </c>
      <c r="E115" s="344"/>
      <c r="F115" s="346"/>
      <c r="G115" s="344"/>
      <c r="H115" s="344"/>
      <c r="I115" s="314">
        <v>13789.31</v>
      </c>
      <c r="J115" s="322">
        <v>6.5129458336863127E-3</v>
      </c>
    </row>
    <row r="116" spans="1:10" ht="25.5">
      <c r="A116" s="323" t="s">
        <v>293</v>
      </c>
      <c r="B116" s="357" t="s">
        <v>294</v>
      </c>
      <c r="C116" s="371" t="s">
        <v>20</v>
      </c>
      <c r="D116" s="371" t="s">
        <v>295</v>
      </c>
      <c r="E116" s="356" t="s">
        <v>22</v>
      </c>
      <c r="F116" s="357">
        <v>324.8</v>
      </c>
      <c r="G116" s="358">
        <v>13.3</v>
      </c>
      <c r="H116" s="358">
        <v>17.13</v>
      </c>
      <c r="I116" s="358">
        <v>5563.82</v>
      </c>
      <c r="J116" s="324">
        <v>2.6278949627197143E-3</v>
      </c>
    </row>
    <row r="117" spans="1:10" ht="25.5">
      <c r="A117" s="323" t="s">
        <v>296</v>
      </c>
      <c r="B117" s="357" t="s">
        <v>297</v>
      </c>
      <c r="C117" s="371" t="s">
        <v>20</v>
      </c>
      <c r="D117" s="371" t="s">
        <v>298</v>
      </c>
      <c r="E117" s="356" t="s">
        <v>22</v>
      </c>
      <c r="F117" s="357">
        <v>27.7</v>
      </c>
      <c r="G117" s="358">
        <v>114.68</v>
      </c>
      <c r="H117" s="358">
        <v>147.72999999999999</v>
      </c>
      <c r="I117" s="358">
        <v>4092.12</v>
      </c>
      <c r="J117" s="324">
        <v>1.9327838669914907E-3</v>
      </c>
    </row>
    <row r="118" spans="1:10" ht="25.5">
      <c r="A118" s="323" t="s">
        <v>299</v>
      </c>
      <c r="B118" s="357" t="s">
        <v>300</v>
      </c>
      <c r="C118" s="371" t="s">
        <v>20</v>
      </c>
      <c r="D118" s="371" t="s">
        <v>301</v>
      </c>
      <c r="E118" s="356" t="s">
        <v>22</v>
      </c>
      <c r="F118" s="357">
        <v>20.7</v>
      </c>
      <c r="G118" s="358">
        <v>155.01</v>
      </c>
      <c r="H118" s="358">
        <v>199.68</v>
      </c>
      <c r="I118" s="358">
        <v>4133.37</v>
      </c>
      <c r="J118" s="324">
        <v>1.9522670039751079E-3</v>
      </c>
    </row>
    <row r="119" spans="1:10">
      <c r="A119" s="321" t="s">
        <v>302</v>
      </c>
      <c r="B119" s="344"/>
      <c r="C119" s="344"/>
      <c r="D119" s="344" t="s">
        <v>303</v>
      </c>
      <c r="E119" s="344"/>
      <c r="F119" s="346"/>
      <c r="G119" s="344"/>
      <c r="H119" s="344"/>
      <c r="I119" s="314">
        <v>65740.639999999999</v>
      </c>
      <c r="J119" s="322">
        <v>3.1050518654803738E-2</v>
      </c>
    </row>
    <row r="120" spans="1:10">
      <c r="A120" s="321" t="s">
        <v>304</v>
      </c>
      <c r="B120" s="344"/>
      <c r="C120" s="344"/>
      <c r="D120" s="344" t="s">
        <v>305</v>
      </c>
      <c r="E120" s="344"/>
      <c r="F120" s="346"/>
      <c r="G120" s="344"/>
      <c r="H120" s="344"/>
      <c r="I120" s="314">
        <v>8094.14</v>
      </c>
      <c r="J120" s="322">
        <v>3.8230118396260387E-3</v>
      </c>
    </row>
    <row r="121" spans="1:10" ht="38.25">
      <c r="A121" s="323" t="s">
        <v>306</v>
      </c>
      <c r="B121" s="357" t="s">
        <v>307</v>
      </c>
      <c r="C121" s="371" t="s">
        <v>20</v>
      </c>
      <c r="D121" s="371" t="s">
        <v>308</v>
      </c>
      <c r="E121" s="356" t="s">
        <v>22</v>
      </c>
      <c r="F121" s="357">
        <v>87.1</v>
      </c>
      <c r="G121" s="358">
        <v>40.869999999999997</v>
      </c>
      <c r="H121" s="358">
        <v>52.64</v>
      </c>
      <c r="I121" s="358">
        <v>4584.9399999999996</v>
      </c>
      <c r="J121" s="324">
        <v>2.1655518565252157E-3</v>
      </c>
    </row>
    <row r="122" spans="1:10" ht="38.25">
      <c r="A122" s="323" t="s">
        <v>309</v>
      </c>
      <c r="B122" s="357" t="s">
        <v>310</v>
      </c>
      <c r="C122" s="371" t="s">
        <v>20</v>
      </c>
      <c r="D122" s="371" t="s">
        <v>311</v>
      </c>
      <c r="E122" s="356" t="s">
        <v>22</v>
      </c>
      <c r="F122" s="357">
        <v>43.1</v>
      </c>
      <c r="G122" s="358">
        <v>63.21</v>
      </c>
      <c r="H122" s="358">
        <v>81.42</v>
      </c>
      <c r="I122" s="358">
        <v>3509.2</v>
      </c>
      <c r="J122" s="324">
        <v>1.657459983100823E-3</v>
      </c>
    </row>
    <row r="123" spans="1:10">
      <c r="A123" s="321" t="s">
        <v>312</v>
      </c>
      <c r="B123" s="344"/>
      <c r="C123" s="344"/>
      <c r="D123" s="344" t="s">
        <v>313</v>
      </c>
      <c r="E123" s="344"/>
      <c r="F123" s="346"/>
      <c r="G123" s="344"/>
      <c r="H123" s="344"/>
      <c r="I123" s="314">
        <v>17744.21</v>
      </c>
      <c r="J123" s="322">
        <v>8.3809181599046653E-3</v>
      </c>
    </row>
    <row r="124" spans="1:10" ht="38.25">
      <c r="A124" s="323" t="s">
        <v>314</v>
      </c>
      <c r="B124" s="357" t="s">
        <v>315</v>
      </c>
      <c r="C124" s="371" t="s">
        <v>20</v>
      </c>
      <c r="D124" s="371" t="s">
        <v>316</v>
      </c>
      <c r="E124" s="356" t="s">
        <v>62</v>
      </c>
      <c r="F124" s="357">
        <v>19</v>
      </c>
      <c r="G124" s="358">
        <v>710.88</v>
      </c>
      <c r="H124" s="358">
        <v>915.75</v>
      </c>
      <c r="I124" s="358">
        <v>17399.25</v>
      </c>
      <c r="J124" s="324">
        <v>8.2179871796896706E-3</v>
      </c>
    </row>
    <row r="125" spans="1:10" ht="38.25">
      <c r="A125" s="323" t="s">
        <v>317</v>
      </c>
      <c r="B125" s="357" t="s">
        <v>318</v>
      </c>
      <c r="C125" s="371" t="s">
        <v>20</v>
      </c>
      <c r="D125" s="371" t="s">
        <v>319</v>
      </c>
      <c r="E125" s="356" t="s">
        <v>62</v>
      </c>
      <c r="F125" s="357">
        <v>1</v>
      </c>
      <c r="G125" s="358">
        <v>267.79000000000002</v>
      </c>
      <c r="H125" s="358">
        <v>344.96</v>
      </c>
      <c r="I125" s="358">
        <v>344.96</v>
      </c>
      <c r="J125" s="324">
        <v>1.6293098021499483E-4</v>
      </c>
    </row>
    <row r="126" spans="1:10">
      <c r="A126" s="321" t="s">
        <v>320</v>
      </c>
      <c r="B126" s="344"/>
      <c r="C126" s="344"/>
      <c r="D126" s="344" t="s">
        <v>321</v>
      </c>
      <c r="E126" s="344"/>
      <c r="F126" s="346"/>
      <c r="G126" s="344"/>
      <c r="H126" s="344"/>
      <c r="I126" s="314">
        <v>12582.1</v>
      </c>
      <c r="J126" s="322">
        <v>5.9427582507046803E-3</v>
      </c>
    </row>
    <row r="127" spans="1:10" ht="25.5">
      <c r="A127" s="323" t="s">
        <v>322</v>
      </c>
      <c r="B127" s="357" t="s">
        <v>323</v>
      </c>
      <c r="C127" s="371" t="s">
        <v>20</v>
      </c>
      <c r="D127" s="371" t="s">
        <v>324</v>
      </c>
      <c r="E127" s="356" t="s">
        <v>22</v>
      </c>
      <c r="F127" s="357">
        <v>25.9</v>
      </c>
      <c r="G127" s="358">
        <v>21.65</v>
      </c>
      <c r="H127" s="358">
        <v>27.88</v>
      </c>
      <c r="I127" s="358">
        <v>722.09</v>
      </c>
      <c r="J127" s="324">
        <v>3.4105644568484933E-4</v>
      </c>
    </row>
    <row r="128" spans="1:10" ht="25.5">
      <c r="A128" s="323" t="s">
        <v>325</v>
      </c>
      <c r="B128" s="357" t="s">
        <v>326</v>
      </c>
      <c r="C128" s="371" t="s">
        <v>20</v>
      </c>
      <c r="D128" s="371" t="s">
        <v>327</v>
      </c>
      <c r="E128" s="356" t="s">
        <v>22</v>
      </c>
      <c r="F128" s="357">
        <v>273.8</v>
      </c>
      <c r="G128" s="358">
        <v>24.95</v>
      </c>
      <c r="H128" s="358">
        <v>32.14</v>
      </c>
      <c r="I128" s="358">
        <v>8799.93</v>
      </c>
      <c r="J128" s="324">
        <v>4.1563694942119075E-3</v>
      </c>
    </row>
    <row r="129" spans="1:10" ht="25.5">
      <c r="A129" s="323" t="s">
        <v>328</v>
      </c>
      <c r="B129" s="357" t="s">
        <v>329</v>
      </c>
      <c r="C129" s="371" t="s">
        <v>20</v>
      </c>
      <c r="D129" s="371" t="s">
        <v>330</v>
      </c>
      <c r="E129" s="356" t="s">
        <v>22</v>
      </c>
      <c r="F129" s="357">
        <v>26.7</v>
      </c>
      <c r="G129" s="358">
        <v>34.9</v>
      </c>
      <c r="H129" s="358">
        <v>44.95</v>
      </c>
      <c r="I129" s="358">
        <v>1200.1600000000001</v>
      </c>
      <c r="J129" s="324">
        <v>5.6685773775170514E-4</v>
      </c>
    </row>
    <row r="130" spans="1:10" ht="25.5">
      <c r="A130" s="323" t="s">
        <v>331</v>
      </c>
      <c r="B130" s="357" t="s">
        <v>332</v>
      </c>
      <c r="C130" s="371" t="s">
        <v>20</v>
      </c>
      <c r="D130" s="371" t="s">
        <v>333</v>
      </c>
      <c r="E130" s="356" t="s">
        <v>22</v>
      </c>
      <c r="F130" s="357">
        <v>67</v>
      </c>
      <c r="G130" s="358">
        <v>21.55</v>
      </c>
      <c r="H130" s="358">
        <v>27.76</v>
      </c>
      <c r="I130" s="358">
        <v>1859.92</v>
      </c>
      <c r="J130" s="324">
        <v>8.7847457305621865E-4</v>
      </c>
    </row>
    <row r="131" spans="1:10">
      <c r="A131" s="321" t="s">
        <v>334</v>
      </c>
      <c r="B131" s="344"/>
      <c r="C131" s="344"/>
      <c r="D131" s="344" t="s">
        <v>335</v>
      </c>
      <c r="E131" s="344"/>
      <c r="F131" s="346"/>
      <c r="G131" s="344"/>
      <c r="H131" s="344"/>
      <c r="I131" s="314">
        <v>6122.79</v>
      </c>
      <c r="J131" s="322">
        <v>2.8919068191980758E-3</v>
      </c>
    </row>
    <row r="132" spans="1:10" ht="38.25">
      <c r="A132" s="323" t="s">
        <v>336</v>
      </c>
      <c r="B132" s="357" t="s">
        <v>337</v>
      </c>
      <c r="C132" s="371" t="s">
        <v>20</v>
      </c>
      <c r="D132" s="371" t="s">
        <v>338</v>
      </c>
      <c r="E132" s="356" t="s">
        <v>22</v>
      </c>
      <c r="F132" s="357">
        <v>70.2</v>
      </c>
      <c r="G132" s="358">
        <v>22.92</v>
      </c>
      <c r="H132" s="358">
        <v>29.52</v>
      </c>
      <c r="I132" s="358">
        <v>2072.3000000000002</v>
      </c>
      <c r="J132" s="324">
        <v>9.7878557020968744E-4</v>
      </c>
    </row>
    <row r="133" spans="1:10" ht="38.25">
      <c r="A133" s="323" t="s">
        <v>339</v>
      </c>
      <c r="B133" s="357" t="s">
        <v>340</v>
      </c>
      <c r="C133" s="371" t="s">
        <v>20</v>
      </c>
      <c r="D133" s="371" t="s">
        <v>341</v>
      </c>
      <c r="E133" s="356" t="s">
        <v>22</v>
      </c>
      <c r="F133" s="357">
        <v>43.3</v>
      </c>
      <c r="G133" s="358">
        <v>29.34</v>
      </c>
      <c r="H133" s="358">
        <v>37.79</v>
      </c>
      <c r="I133" s="358">
        <v>1636.3</v>
      </c>
      <c r="J133" s="324">
        <v>7.7285471627375939E-4</v>
      </c>
    </row>
    <row r="134" spans="1:10" ht="38.25">
      <c r="A134" s="323" t="s">
        <v>342</v>
      </c>
      <c r="B134" s="357" t="s">
        <v>343</v>
      </c>
      <c r="C134" s="371" t="s">
        <v>20</v>
      </c>
      <c r="D134" s="371" t="s">
        <v>344</v>
      </c>
      <c r="E134" s="356" t="s">
        <v>22</v>
      </c>
      <c r="F134" s="357">
        <v>16.3</v>
      </c>
      <c r="G134" s="358">
        <v>36.67</v>
      </c>
      <c r="H134" s="358">
        <v>47.23</v>
      </c>
      <c r="I134" s="358">
        <v>769.84</v>
      </c>
      <c r="J134" s="324">
        <v>3.6360965273861206E-4</v>
      </c>
    </row>
    <row r="135" spans="1:10" ht="38.25">
      <c r="A135" s="323" t="s">
        <v>345</v>
      </c>
      <c r="B135" s="357" t="s">
        <v>307</v>
      </c>
      <c r="C135" s="371" t="s">
        <v>20</v>
      </c>
      <c r="D135" s="371" t="s">
        <v>308</v>
      </c>
      <c r="E135" s="356" t="s">
        <v>22</v>
      </c>
      <c r="F135" s="357">
        <v>18.399999999999999</v>
      </c>
      <c r="G135" s="358">
        <v>40.869999999999997</v>
      </c>
      <c r="H135" s="358">
        <v>52.64</v>
      </c>
      <c r="I135" s="358">
        <v>968.57</v>
      </c>
      <c r="J135" s="324">
        <v>4.5747350274477492E-4</v>
      </c>
    </row>
    <row r="136" spans="1:10" ht="38.25">
      <c r="A136" s="323" t="s">
        <v>346</v>
      </c>
      <c r="B136" s="357" t="s">
        <v>310</v>
      </c>
      <c r="C136" s="371" t="s">
        <v>20</v>
      </c>
      <c r="D136" s="371" t="s">
        <v>311</v>
      </c>
      <c r="E136" s="356" t="s">
        <v>22</v>
      </c>
      <c r="F136" s="357">
        <v>8.3000000000000007</v>
      </c>
      <c r="G136" s="358">
        <v>63.21</v>
      </c>
      <c r="H136" s="358">
        <v>81.42</v>
      </c>
      <c r="I136" s="358">
        <v>675.78</v>
      </c>
      <c r="J136" s="324">
        <v>3.1918337723124191E-4</v>
      </c>
    </row>
    <row r="137" spans="1:10">
      <c r="A137" s="321" t="s">
        <v>347</v>
      </c>
      <c r="B137" s="344"/>
      <c r="C137" s="344"/>
      <c r="D137" s="344" t="s">
        <v>348</v>
      </c>
      <c r="E137" s="344"/>
      <c r="F137" s="346"/>
      <c r="G137" s="344"/>
      <c r="H137" s="344"/>
      <c r="I137" s="314">
        <v>1493.91</v>
      </c>
      <c r="J137" s="322">
        <v>7.0560128899867496E-4</v>
      </c>
    </row>
    <row r="138" spans="1:10" ht="38.25">
      <c r="A138" s="323" t="s">
        <v>349</v>
      </c>
      <c r="B138" s="357" t="s">
        <v>350</v>
      </c>
      <c r="C138" s="371" t="s">
        <v>20</v>
      </c>
      <c r="D138" s="371" t="s">
        <v>351</v>
      </c>
      <c r="E138" s="356" t="s">
        <v>62</v>
      </c>
      <c r="F138" s="357">
        <v>5</v>
      </c>
      <c r="G138" s="358">
        <v>52.41</v>
      </c>
      <c r="H138" s="358">
        <v>67.510000000000005</v>
      </c>
      <c r="I138" s="358">
        <v>337.55</v>
      </c>
      <c r="J138" s="324">
        <v>1.5943110033502872E-4</v>
      </c>
    </row>
    <row r="139" spans="1:10" ht="38.25">
      <c r="A139" s="323" t="s">
        <v>352</v>
      </c>
      <c r="B139" s="357" t="s">
        <v>353</v>
      </c>
      <c r="C139" s="371" t="s">
        <v>20</v>
      </c>
      <c r="D139" s="371" t="s">
        <v>354</v>
      </c>
      <c r="E139" s="356" t="s">
        <v>62</v>
      </c>
      <c r="F139" s="357">
        <v>5</v>
      </c>
      <c r="G139" s="358">
        <v>76.75</v>
      </c>
      <c r="H139" s="358">
        <v>98.86</v>
      </c>
      <c r="I139" s="358">
        <v>494.3</v>
      </c>
      <c r="J139" s="324">
        <v>2.3346702087277351E-4</v>
      </c>
    </row>
    <row r="140" spans="1:10" ht="38.25">
      <c r="A140" s="323" t="s">
        <v>355</v>
      </c>
      <c r="B140" s="357" t="s">
        <v>356</v>
      </c>
      <c r="C140" s="371" t="s">
        <v>20</v>
      </c>
      <c r="D140" s="371" t="s">
        <v>357</v>
      </c>
      <c r="E140" s="356" t="s">
        <v>62</v>
      </c>
      <c r="F140" s="357">
        <v>2</v>
      </c>
      <c r="G140" s="358">
        <v>22.73</v>
      </c>
      <c r="H140" s="358">
        <v>29.28</v>
      </c>
      <c r="I140" s="358">
        <v>58.56</v>
      </c>
      <c r="J140" s="324">
        <v>2.7658969739651256E-5</v>
      </c>
    </row>
    <row r="141" spans="1:10" ht="38.25">
      <c r="A141" s="323" t="s">
        <v>358</v>
      </c>
      <c r="B141" s="357" t="s">
        <v>359</v>
      </c>
      <c r="C141" s="371" t="s">
        <v>20</v>
      </c>
      <c r="D141" s="371" t="s">
        <v>360</v>
      </c>
      <c r="E141" s="356" t="s">
        <v>62</v>
      </c>
      <c r="F141" s="357">
        <v>2</v>
      </c>
      <c r="G141" s="358">
        <v>12.44</v>
      </c>
      <c r="H141" s="358">
        <v>16.02</v>
      </c>
      <c r="I141" s="358">
        <v>32.04</v>
      </c>
      <c r="J141" s="324">
        <v>1.5133083853456733E-5</v>
      </c>
    </row>
    <row r="142" spans="1:10" ht="38.25">
      <c r="A142" s="323" t="s">
        <v>361</v>
      </c>
      <c r="B142" s="357" t="s">
        <v>362</v>
      </c>
      <c r="C142" s="371" t="s">
        <v>20</v>
      </c>
      <c r="D142" s="371" t="s">
        <v>363</v>
      </c>
      <c r="E142" s="356" t="s">
        <v>62</v>
      </c>
      <c r="F142" s="357">
        <v>1</v>
      </c>
      <c r="G142" s="358">
        <v>25.55</v>
      </c>
      <c r="H142" s="358">
        <v>32.909999999999997</v>
      </c>
      <c r="I142" s="358">
        <v>32.909999999999997</v>
      </c>
      <c r="J142" s="324">
        <v>1.5544000924383927E-5</v>
      </c>
    </row>
    <row r="143" spans="1:10" ht="25.5">
      <c r="A143" s="323" t="s">
        <v>364</v>
      </c>
      <c r="B143" s="357" t="s">
        <v>365</v>
      </c>
      <c r="C143" s="371" t="s">
        <v>20</v>
      </c>
      <c r="D143" s="371" t="s">
        <v>366</v>
      </c>
      <c r="E143" s="356" t="s">
        <v>62</v>
      </c>
      <c r="F143" s="357">
        <v>1</v>
      </c>
      <c r="G143" s="358">
        <v>138.18</v>
      </c>
      <c r="H143" s="358">
        <v>178</v>
      </c>
      <c r="I143" s="358">
        <v>178</v>
      </c>
      <c r="J143" s="324">
        <v>8.4072688074759622E-5</v>
      </c>
    </row>
    <row r="144" spans="1:10" ht="25.5">
      <c r="A144" s="323" t="s">
        <v>367</v>
      </c>
      <c r="B144" s="357" t="s">
        <v>368</v>
      </c>
      <c r="C144" s="371" t="s">
        <v>20</v>
      </c>
      <c r="D144" s="371" t="s">
        <v>369</v>
      </c>
      <c r="E144" s="356" t="s">
        <v>62</v>
      </c>
      <c r="F144" s="357">
        <v>1</v>
      </c>
      <c r="G144" s="358">
        <v>40.299999999999997</v>
      </c>
      <c r="H144" s="358">
        <v>51.91</v>
      </c>
      <c r="I144" s="358">
        <v>51.91</v>
      </c>
      <c r="J144" s="324">
        <v>2.4518051898656025E-5</v>
      </c>
    </row>
    <row r="145" spans="1:10" ht="38.25">
      <c r="A145" s="323" t="s">
        <v>370</v>
      </c>
      <c r="B145" s="357" t="s">
        <v>371</v>
      </c>
      <c r="C145" s="371" t="s">
        <v>20</v>
      </c>
      <c r="D145" s="371" t="s">
        <v>372</v>
      </c>
      <c r="E145" s="356" t="s">
        <v>62</v>
      </c>
      <c r="F145" s="357">
        <v>1</v>
      </c>
      <c r="G145" s="358">
        <v>22.45</v>
      </c>
      <c r="H145" s="358">
        <v>28.92</v>
      </c>
      <c r="I145" s="358">
        <v>28.92</v>
      </c>
      <c r="J145" s="324">
        <v>1.3659450219786788E-5</v>
      </c>
    </row>
    <row r="146" spans="1:10" ht="38.25">
      <c r="A146" s="323" t="s">
        <v>373</v>
      </c>
      <c r="B146" s="357" t="s">
        <v>374</v>
      </c>
      <c r="C146" s="371" t="s">
        <v>20</v>
      </c>
      <c r="D146" s="371" t="s">
        <v>375</v>
      </c>
      <c r="E146" s="356" t="s">
        <v>62</v>
      </c>
      <c r="F146" s="357">
        <v>2</v>
      </c>
      <c r="G146" s="358">
        <v>41.04</v>
      </c>
      <c r="H146" s="358">
        <v>52.86</v>
      </c>
      <c r="I146" s="358">
        <v>105.72</v>
      </c>
      <c r="J146" s="324">
        <v>4.9933508894739253E-5</v>
      </c>
    </row>
    <row r="147" spans="1:10" ht="51">
      <c r="A147" s="323" t="s">
        <v>376</v>
      </c>
      <c r="B147" s="357" t="s">
        <v>377</v>
      </c>
      <c r="C147" s="371" t="s">
        <v>20</v>
      </c>
      <c r="D147" s="371" t="s">
        <v>378</v>
      </c>
      <c r="E147" s="356" t="s">
        <v>62</v>
      </c>
      <c r="F147" s="357">
        <v>5</v>
      </c>
      <c r="G147" s="358">
        <v>27.02</v>
      </c>
      <c r="H147" s="358">
        <v>34.799999999999997</v>
      </c>
      <c r="I147" s="358">
        <v>174</v>
      </c>
      <c r="J147" s="324">
        <v>8.2183414185439183E-5</v>
      </c>
    </row>
    <row r="148" spans="1:10">
      <c r="A148" s="321" t="s">
        <v>379</v>
      </c>
      <c r="B148" s="344"/>
      <c r="C148" s="344"/>
      <c r="D148" s="344" t="s">
        <v>380</v>
      </c>
      <c r="E148" s="344"/>
      <c r="F148" s="346"/>
      <c r="G148" s="344"/>
      <c r="H148" s="344"/>
      <c r="I148" s="314">
        <v>19703.490000000002</v>
      </c>
      <c r="J148" s="322">
        <v>9.3063222963716049E-3</v>
      </c>
    </row>
    <row r="149" spans="1:10">
      <c r="A149" s="323" t="s">
        <v>381</v>
      </c>
      <c r="B149" s="357" t="s">
        <v>382</v>
      </c>
      <c r="C149" s="371" t="s">
        <v>383</v>
      </c>
      <c r="D149" s="371" t="s">
        <v>384</v>
      </c>
      <c r="E149" s="356" t="s">
        <v>385</v>
      </c>
      <c r="F149" s="357">
        <v>1</v>
      </c>
      <c r="G149" s="358">
        <v>7138.6</v>
      </c>
      <c r="H149" s="358">
        <v>9195.94</v>
      </c>
      <c r="I149" s="358">
        <v>9195.94</v>
      </c>
      <c r="J149" s="324">
        <v>4.3434123324393543E-3</v>
      </c>
    </row>
    <row r="150" spans="1:10">
      <c r="A150" s="323" t="s">
        <v>386</v>
      </c>
      <c r="B150" s="357" t="s">
        <v>387</v>
      </c>
      <c r="C150" s="371" t="s">
        <v>383</v>
      </c>
      <c r="D150" s="371" t="s">
        <v>388</v>
      </c>
      <c r="E150" s="356" t="s">
        <v>385</v>
      </c>
      <c r="F150" s="357">
        <v>1</v>
      </c>
      <c r="G150" s="358">
        <v>4401.3500000000004</v>
      </c>
      <c r="H150" s="358">
        <v>5669.81</v>
      </c>
      <c r="I150" s="358">
        <v>5669.81</v>
      </c>
      <c r="J150" s="324">
        <v>2.6779559976019825E-3</v>
      </c>
    </row>
    <row r="151" spans="1:10">
      <c r="A151" s="323" t="s">
        <v>389</v>
      </c>
      <c r="B151" s="357" t="s">
        <v>390</v>
      </c>
      <c r="C151" s="371" t="s">
        <v>383</v>
      </c>
      <c r="D151" s="371" t="s">
        <v>391</v>
      </c>
      <c r="E151" s="356" t="s">
        <v>385</v>
      </c>
      <c r="F151" s="357">
        <v>1</v>
      </c>
      <c r="G151" s="358">
        <v>3755.43</v>
      </c>
      <c r="H151" s="358">
        <v>4837.74</v>
      </c>
      <c r="I151" s="358">
        <v>4837.74</v>
      </c>
      <c r="J151" s="324">
        <v>2.2849539663302677E-3</v>
      </c>
    </row>
    <row r="152" spans="1:10">
      <c r="A152" s="321" t="s">
        <v>392</v>
      </c>
      <c r="B152" s="344"/>
      <c r="C152" s="344"/>
      <c r="D152" s="344" t="s">
        <v>393</v>
      </c>
      <c r="E152" s="344"/>
      <c r="F152" s="346"/>
      <c r="G152" s="344"/>
      <c r="H152" s="344"/>
      <c r="I152" s="314">
        <v>130543.51</v>
      </c>
      <c r="J152" s="322">
        <v>6.1658111215810468E-2</v>
      </c>
    </row>
    <row r="153" spans="1:10">
      <c r="A153" s="321" t="s">
        <v>394</v>
      </c>
      <c r="B153" s="344"/>
      <c r="C153" s="344"/>
      <c r="D153" s="344" t="s">
        <v>395</v>
      </c>
      <c r="E153" s="344"/>
      <c r="F153" s="346"/>
      <c r="G153" s="344"/>
      <c r="H153" s="344"/>
      <c r="I153" s="314">
        <v>5645.65</v>
      </c>
      <c r="J153" s="322">
        <v>2.6665447833104871E-3</v>
      </c>
    </row>
    <row r="154" spans="1:10" ht="38.25">
      <c r="A154" s="323" t="s">
        <v>396</v>
      </c>
      <c r="B154" s="357" t="s">
        <v>397</v>
      </c>
      <c r="C154" s="371" t="s">
        <v>20</v>
      </c>
      <c r="D154" s="371" t="s">
        <v>398</v>
      </c>
      <c r="E154" s="356" t="s">
        <v>62</v>
      </c>
      <c r="F154" s="357">
        <v>3</v>
      </c>
      <c r="G154" s="358">
        <v>1181.9000000000001</v>
      </c>
      <c r="H154" s="358">
        <v>1522.52</v>
      </c>
      <c r="I154" s="358">
        <v>4567.5600000000004</v>
      </c>
      <c r="J154" s="324">
        <v>2.1573429614761184E-3</v>
      </c>
    </row>
    <row r="155" spans="1:10" ht="38.25">
      <c r="A155" s="323" t="s">
        <v>399</v>
      </c>
      <c r="B155" s="357" t="s">
        <v>400</v>
      </c>
      <c r="C155" s="371" t="s">
        <v>20</v>
      </c>
      <c r="D155" s="371" t="s">
        <v>401</v>
      </c>
      <c r="E155" s="356" t="s">
        <v>62</v>
      </c>
      <c r="F155" s="357">
        <v>1</v>
      </c>
      <c r="G155" s="358">
        <v>836.9</v>
      </c>
      <c r="H155" s="358">
        <v>1078.0899999999999</v>
      </c>
      <c r="I155" s="358">
        <v>1078.0899999999999</v>
      </c>
      <c r="J155" s="324">
        <v>5.092018218343686E-4</v>
      </c>
    </row>
    <row r="156" spans="1:10">
      <c r="A156" s="321" t="s">
        <v>402</v>
      </c>
      <c r="B156" s="344"/>
      <c r="C156" s="344"/>
      <c r="D156" s="344" t="s">
        <v>313</v>
      </c>
      <c r="E156" s="344"/>
      <c r="F156" s="346"/>
      <c r="G156" s="344"/>
      <c r="H156" s="344"/>
      <c r="I156" s="314">
        <v>13971.49</v>
      </c>
      <c r="J156" s="322">
        <v>6.5989928129754124E-3</v>
      </c>
    </row>
    <row r="157" spans="1:10" ht="25.5">
      <c r="A157" s="323" t="s">
        <v>403</v>
      </c>
      <c r="B157" s="357" t="s">
        <v>404</v>
      </c>
      <c r="C157" s="371" t="s">
        <v>20</v>
      </c>
      <c r="D157" s="371" t="s">
        <v>405</v>
      </c>
      <c r="E157" s="356" t="s">
        <v>62</v>
      </c>
      <c r="F157" s="357">
        <v>22</v>
      </c>
      <c r="G157" s="358">
        <v>32.979999999999997</v>
      </c>
      <c r="H157" s="358">
        <v>42.48</v>
      </c>
      <c r="I157" s="358">
        <v>934.56</v>
      </c>
      <c r="J157" s="324">
        <v>4.4140995150082786E-4</v>
      </c>
    </row>
    <row r="158" spans="1:10" ht="25.5">
      <c r="A158" s="323" t="s">
        <v>406</v>
      </c>
      <c r="B158" s="357" t="s">
        <v>407</v>
      </c>
      <c r="C158" s="371" t="s">
        <v>20</v>
      </c>
      <c r="D158" s="371" t="s">
        <v>408</v>
      </c>
      <c r="E158" s="356" t="s">
        <v>62</v>
      </c>
      <c r="F158" s="357">
        <v>124</v>
      </c>
      <c r="G158" s="358">
        <v>19.21</v>
      </c>
      <c r="H158" s="358">
        <v>24.74</v>
      </c>
      <c r="I158" s="358">
        <v>3067.76</v>
      </c>
      <c r="J158" s="324">
        <v>1.448959716675419E-3</v>
      </c>
    </row>
    <row r="159" spans="1:10" ht="25.5">
      <c r="A159" s="323" t="s">
        <v>409</v>
      </c>
      <c r="B159" s="357" t="s">
        <v>410</v>
      </c>
      <c r="C159" s="371" t="s">
        <v>20</v>
      </c>
      <c r="D159" s="371" t="s">
        <v>411</v>
      </c>
      <c r="E159" s="356" t="s">
        <v>62</v>
      </c>
      <c r="F159" s="357">
        <v>15</v>
      </c>
      <c r="G159" s="358">
        <v>12.45</v>
      </c>
      <c r="H159" s="358">
        <v>16.03</v>
      </c>
      <c r="I159" s="358">
        <v>240.45</v>
      </c>
      <c r="J159" s="324">
        <v>1.1356897667177501E-4</v>
      </c>
    </row>
    <row r="160" spans="1:10" ht="25.5">
      <c r="A160" s="323" t="s">
        <v>412</v>
      </c>
      <c r="B160" s="357" t="s">
        <v>413</v>
      </c>
      <c r="C160" s="371" t="s">
        <v>20</v>
      </c>
      <c r="D160" s="371" t="s">
        <v>414</v>
      </c>
      <c r="E160" s="356" t="s">
        <v>62</v>
      </c>
      <c r="F160" s="357">
        <v>21</v>
      </c>
      <c r="G160" s="358">
        <v>22.94</v>
      </c>
      <c r="H160" s="358">
        <v>29.55</v>
      </c>
      <c r="I160" s="358">
        <v>620.54999999999995</v>
      </c>
      <c r="J160" s="324">
        <v>2.9309722800444993E-4</v>
      </c>
    </row>
    <row r="161" spans="1:10" ht="25.5">
      <c r="A161" s="323" t="s">
        <v>415</v>
      </c>
      <c r="B161" s="357" t="s">
        <v>416</v>
      </c>
      <c r="C161" s="371" t="s">
        <v>20</v>
      </c>
      <c r="D161" s="371" t="s">
        <v>417</v>
      </c>
      <c r="E161" s="356" t="s">
        <v>62</v>
      </c>
      <c r="F161" s="357">
        <v>2</v>
      </c>
      <c r="G161" s="358">
        <v>17.64</v>
      </c>
      <c r="H161" s="358">
        <v>22.72</v>
      </c>
      <c r="I161" s="358">
        <v>45.44</v>
      </c>
      <c r="J161" s="324">
        <v>2.1462151382680211E-5</v>
      </c>
    </row>
    <row r="162" spans="1:10" ht="25.5">
      <c r="A162" s="323" t="s">
        <v>418</v>
      </c>
      <c r="B162" s="357" t="s">
        <v>419</v>
      </c>
      <c r="C162" s="371" t="s">
        <v>20</v>
      </c>
      <c r="D162" s="371" t="s">
        <v>420</v>
      </c>
      <c r="E162" s="356" t="s">
        <v>62</v>
      </c>
      <c r="F162" s="357">
        <v>116</v>
      </c>
      <c r="G162" s="358">
        <v>56.83</v>
      </c>
      <c r="H162" s="358">
        <v>73.2</v>
      </c>
      <c r="I162" s="358">
        <v>8491.2000000000007</v>
      </c>
      <c r="J162" s="324">
        <v>4.0105506122494325E-3</v>
      </c>
    </row>
    <row r="163" spans="1:10" ht="38.25">
      <c r="A163" s="323" t="s">
        <v>421</v>
      </c>
      <c r="B163" s="357" t="s">
        <v>422</v>
      </c>
      <c r="C163" s="371" t="s">
        <v>20</v>
      </c>
      <c r="D163" s="371" t="s">
        <v>423</v>
      </c>
      <c r="E163" s="356" t="s">
        <v>62</v>
      </c>
      <c r="F163" s="357">
        <v>1</v>
      </c>
      <c r="G163" s="358">
        <v>443.67</v>
      </c>
      <c r="H163" s="358">
        <v>571.53</v>
      </c>
      <c r="I163" s="358">
        <v>571.53</v>
      </c>
      <c r="J163" s="324">
        <v>2.6994417649082791E-4</v>
      </c>
    </row>
    <row r="164" spans="1:10">
      <c r="A164" s="321" t="s">
        <v>424</v>
      </c>
      <c r="B164" s="344"/>
      <c r="C164" s="344"/>
      <c r="D164" s="344" t="s">
        <v>425</v>
      </c>
      <c r="E164" s="344"/>
      <c r="F164" s="346"/>
      <c r="G164" s="344"/>
      <c r="H164" s="344"/>
      <c r="I164" s="314">
        <v>22768.16</v>
      </c>
      <c r="J164" s="322">
        <v>1.0753822548967524E-2</v>
      </c>
    </row>
    <row r="165" spans="1:10" ht="38.25">
      <c r="A165" s="323" t="s">
        <v>426</v>
      </c>
      <c r="B165" s="357" t="s">
        <v>427</v>
      </c>
      <c r="C165" s="371" t="s">
        <v>20</v>
      </c>
      <c r="D165" s="371" t="s">
        <v>428</v>
      </c>
      <c r="E165" s="356" t="s">
        <v>22</v>
      </c>
      <c r="F165" s="357">
        <v>238</v>
      </c>
      <c r="G165" s="358">
        <v>10.64</v>
      </c>
      <c r="H165" s="358">
        <v>13.7</v>
      </c>
      <c r="I165" s="358">
        <v>3260.6</v>
      </c>
      <c r="J165" s="324">
        <v>1.5400416108795575E-3</v>
      </c>
    </row>
    <row r="166" spans="1:10" ht="38.25">
      <c r="A166" s="323" t="s">
        <v>429</v>
      </c>
      <c r="B166" s="357" t="s">
        <v>430</v>
      </c>
      <c r="C166" s="371" t="s">
        <v>20</v>
      </c>
      <c r="D166" s="371" t="s">
        <v>431</v>
      </c>
      <c r="E166" s="356" t="s">
        <v>22</v>
      </c>
      <c r="F166" s="357">
        <v>617</v>
      </c>
      <c r="G166" s="358">
        <v>12.63</v>
      </c>
      <c r="H166" s="358">
        <v>16.260000000000002</v>
      </c>
      <c r="I166" s="358">
        <v>10032.42</v>
      </c>
      <c r="J166" s="324">
        <v>4.7384972881740449E-3</v>
      </c>
    </row>
    <row r="167" spans="1:10" ht="38.25">
      <c r="A167" s="323" t="s">
        <v>432</v>
      </c>
      <c r="B167" s="357" t="s">
        <v>433</v>
      </c>
      <c r="C167" s="371" t="s">
        <v>20</v>
      </c>
      <c r="D167" s="371" t="s">
        <v>434</v>
      </c>
      <c r="E167" s="356" t="s">
        <v>22</v>
      </c>
      <c r="F167" s="357">
        <v>140</v>
      </c>
      <c r="G167" s="358">
        <v>23.03</v>
      </c>
      <c r="H167" s="358">
        <v>29.66</v>
      </c>
      <c r="I167" s="358">
        <v>4152.3999999999996</v>
      </c>
      <c r="J167" s="324">
        <v>1.9612552245035497E-3</v>
      </c>
    </row>
    <row r="168" spans="1:10" ht="38.25">
      <c r="A168" s="323" t="s">
        <v>435</v>
      </c>
      <c r="B168" s="357" t="s">
        <v>436</v>
      </c>
      <c r="C168" s="371" t="s">
        <v>20</v>
      </c>
      <c r="D168" s="371" t="s">
        <v>437</v>
      </c>
      <c r="E168" s="356" t="s">
        <v>22</v>
      </c>
      <c r="F168" s="357">
        <v>16</v>
      </c>
      <c r="G168" s="358">
        <v>13.9</v>
      </c>
      <c r="H168" s="358">
        <v>17.899999999999999</v>
      </c>
      <c r="I168" s="358">
        <v>286.39999999999998</v>
      </c>
      <c r="J168" s="324">
        <v>1.3527201047534358E-4</v>
      </c>
    </row>
    <row r="169" spans="1:10" ht="38.25">
      <c r="A169" s="323" t="s">
        <v>438</v>
      </c>
      <c r="B169" s="357" t="s">
        <v>439</v>
      </c>
      <c r="C169" s="371" t="s">
        <v>20</v>
      </c>
      <c r="D169" s="371" t="s">
        <v>440</v>
      </c>
      <c r="E169" s="356" t="s">
        <v>22</v>
      </c>
      <c r="F169" s="357">
        <v>42</v>
      </c>
      <c r="G169" s="358">
        <v>14.08</v>
      </c>
      <c r="H169" s="358">
        <v>18.13</v>
      </c>
      <c r="I169" s="358">
        <v>761.46</v>
      </c>
      <c r="J169" s="324">
        <v>3.5965162394048576E-4</v>
      </c>
    </row>
    <row r="170" spans="1:10" ht="38.25">
      <c r="A170" s="323" t="s">
        <v>441</v>
      </c>
      <c r="B170" s="357" t="s">
        <v>442</v>
      </c>
      <c r="C170" s="371" t="s">
        <v>20</v>
      </c>
      <c r="D170" s="371" t="s">
        <v>443</v>
      </c>
      <c r="E170" s="356" t="s">
        <v>22</v>
      </c>
      <c r="F170" s="357">
        <v>10</v>
      </c>
      <c r="G170" s="358">
        <v>20.73</v>
      </c>
      <c r="H170" s="358">
        <v>26.7</v>
      </c>
      <c r="I170" s="358">
        <v>267</v>
      </c>
      <c r="J170" s="324">
        <v>1.2610903211213943E-4</v>
      </c>
    </row>
    <row r="171" spans="1:10" ht="51">
      <c r="A171" s="323" t="s">
        <v>444</v>
      </c>
      <c r="B171" s="357" t="s">
        <v>445</v>
      </c>
      <c r="C171" s="371" t="s">
        <v>20</v>
      </c>
      <c r="D171" s="371" t="s">
        <v>446</v>
      </c>
      <c r="E171" s="356" t="s">
        <v>22</v>
      </c>
      <c r="F171" s="357">
        <v>54</v>
      </c>
      <c r="G171" s="358">
        <v>57.62</v>
      </c>
      <c r="H171" s="358">
        <v>74.22</v>
      </c>
      <c r="I171" s="358">
        <v>4007.88</v>
      </c>
      <c r="J171" s="324">
        <v>1.8929957588824022E-3</v>
      </c>
    </row>
    <row r="172" spans="1:10">
      <c r="A172" s="321" t="s">
        <v>447</v>
      </c>
      <c r="B172" s="344"/>
      <c r="C172" s="344"/>
      <c r="D172" s="344" t="s">
        <v>448</v>
      </c>
      <c r="E172" s="344"/>
      <c r="F172" s="346"/>
      <c r="G172" s="344"/>
      <c r="H172" s="344"/>
      <c r="I172" s="314">
        <v>7443.07</v>
      </c>
      <c r="J172" s="322">
        <v>3.5154994518460736E-3</v>
      </c>
    </row>
    <row r="173" spans="1:10" ht="25.5">
      <c r="A173" s="323" t="s">
        <v>449</v>
      </c>
      <c r="B173" s="357" t="s">
        <v>450</v>
      </c>
      <c r="C173" s="371" t="s">
        <v>20</v>
      </c>
      <c r="D173" s="371" t="s">
        <v>451</v>
      </c>
      <c r="E173" s="356" t="s">
        <v>62</v>
      </c>
      <c r="F173" s="357">
        <v>20</v>
      </c>
      <c r="G173" s="358">
        <v>12.41</v>
      </c>
      <c r="H173" s="358">
        <v>15.98</v>
      </c>
      <c r="I173" s="358">
        <v>319.60000000000002</v>
      </c>
      <c r="J173" s="324">
        <v>1.5095298375670323E-4</v>
      </c>
    </row>
    <row r="174" spans="1:10" ht="25.5">
      <c r="A174" s="323" t="s">
        <v>452</v>
      </c>
      <c r="B174" s="357" t="s">
        <v>453</v>
      </c>
      <c r="C174" s="371" t="s">
        <v>20</v>
      </c>
      <c r="D174" s="371" t="s">
        <v>454</v>
      </c>
      <c r="E174" s="356" t="s">
        <v>62</v>
      </c>
      <c r="F174" s="357">
        <v>2</v>
      </c>
      <c r="G174" s="358">
        <v>13.67</v>
      </c>
      <c r="H174" s="358">
        <v>17.600000000000001</v>
      </c>
      <c r="I174" s="358">
        <v>35.200000000000003</v>
      </c>
      <c r="J174" s="324">
        <v>1.6625610226019883E-5</v>
      </c>
    </row>
    <row r="175" spans="1:10" ht="25.5">
      <c r="A175" s="323" t="s">
        <v>455</v>
      </c>
      <c r="B175" s="357" t="s">
        <v>456</v>
      </c>
      <c r="C175" s="371" t="s">
        <v>20</v>
      </c>
      <c r="D175" s="371" t="s">
        <v>457</v>
      </c>
      <c r="E175" s="356" t="s">
        <v>62</v>
      </c>
      <c r="F175" s="357">
        <v>6</v>
      </c>
      <c r="G175" s="358">
        <v>25.16</v>
      </c>
      <c r="H175" s="358">
        <v>32.409999999999997</v>
      </c>
      <c r="I175" s="358">
        <v>194.46</v>
      </c>
      <c r="J175" s="324">
        <v>9.1847050129313247E-5</v>
      </c>
    </row>
    <row r="176" spans="1:10" ht="25.5">
      <c r="A176" s="323" t="s">
        <v>458</v>
      </c>
      <c r="B176" s="357" t="s">
        <v>459</v>
      </c>
      <c r="C176" s="371" t="s">
        <v>20</v>
      </c>
      <c r="D176" s="371" t="s">
        <v>460</v>
      </c>
      <c r="E176" s="356" t="s">
        <v>62</v>
      </c>
      <c r="F176" s="357">
        <v>24</v>
      </c>
      <c r="G176" s="358">
        <v>58.55</v>
      </c>
      <c r="H176" s="358">
        <v>75.42</v>
      </c>
      <c r="I176" s="358">
        <v>1810.08</v>
      </c>
      <c r="J176" s="324">
        <v>8.5493422039528602E-4</v>
      </c>
    </row>
    <row r="177" spans="1:10" ht="25.5">
      <c r="A177" s="323" t="s">
        <v>461</v>
      </c>
      <c r="B177" s="357" t="s">
        <v>462</v>
      </c>
      <c r="C177" s="371" t="s">
        <v>20</v>
      </c>
      <c r="D177" s="371" t="s">
        <v>463</v>
      </c>
      <c r="E177" s="356" t="s">
        <v>62</v>
      </c>
      <c r="F177" s="357">
        <v>2</v>
      </c>
      <c r="G177" s="358">
        <v>61.06</v>
      </c>
      <c r="H177" s="358">
        <v>78.650000000000006</v>
      </c>
      <c r="I177" s="358">
        <v>157.30000000000001</v>
      </c>
      <c r="J177" s="324">
        <v>7.429569569752634E-5</v>
      </c>
    </row>
    <row r="178" spans="1:10" ht="25.5">
      <c r="A178" s="323" t="s">
        <v>464</v>
      </c>
      <c r="B178" s="357" t="s">
        <v>465</v>
      </c>
      <c r="C178" s="371" t="s">
        <v>20</v>
      </c>
      <c r="D178" s="371" t="s">
        <v>466</v>
      </c>
      <c r="E178" s="356" t="s">
        <v>62</v>
      </c>
      <c r="F178" s="357">
        <v>6</v>
      </c>
      <c r="G178" s="358">
        <v>64.14</v>
      </c>
      <c r="H178" s="358">
        <v>82.62</v>
      </c>
      <c r="I178" s="358">
        <v>495.72</v>
      </c>
      <c r="J178" s="324">
        <v>2.3413771310348225E-4</v>
      </c>
    </row>
    <row r="179" spans="1:10" ht="25.5">
      <c r="A179" s="323" t="s">
        <v>467</v>
      </c>
      <c r="B179" s="357" t="s">
        <v>468</v>
      </c>
      <c r="C179" s="371" t="s">
        <v>20</v>
      </c>
      <c r="D179" s="371" t="s">
        <v>469</v>
      </c>
      <c r="E179" s="356" t="s">
        <v>62</v>
      </c>
      <c r="F179" s="357">
        <v>1</v>
      </c>
      <c r="G179" s="358">
        <v>73.599999999999994</v>
      </c>
      <c r="H179" s="358">
        <v>94.81</v>
      </c>
      <c r="I179" s="358">
        <v>94.81</v>
      </c>
      <c r="J179" s="324">
        <v>4.4780514361617753E-5</v>
      </c>
    </row>
    <row r="180" spans="1:10" ht="25.5">
      <c r="A180" s="323" t="s">
        <v>470</v>
      </c>
      <c r="B180" s="357" t="s">
        <v>471</v>
      </c>
      <c r="C180" s="371" t="s">
        <v>20</v>
      </c>
      <c r="D180" s="371" t="s">
        <v>472</v>
      </c>
      <c r="E180" s="356" t="s">
        <v>62</v>
      </c>
      <c r="F180" s="357">
        <v>3</v>
      </c>
      <c r="G180" s="358">
        <v>430.39</v>
      </c>
      <c r="H180" s="358">
        <v>554.41999999999996</v>
      </c>
      <c r="I180" s="358">
        <v>1663.26</v>
      </c>
      <c r="J180" s="324">
        <v>7.8558842228777922E-4</v>
      </c>
    </row>
    <row r="181" spans="1:10" ht="25.5">
      <c r="A181" s="325" t="s">
        <v>473</v>
      </c>
      <c r="B181" s="349" t="s">
        <v>474</v>
      </c>
      <c r="C181" s="347" t="s">
        <v>20</v>
      </c>
      <c r="D181" s="347" t="s">
        <v>475</v>
      </c>
      <c r="E181" s="348" t="s">
        <v>62</v>
      </c>
      <c r="F181" s="349">
        <v>12</v>
      </c>
      <c r="G181" s="315">
        <v>172.9</v>
      </c>
      <c r="H181" s="315">
        <v>222.72</v>
      </c>
      <c r="I181" s="315">
        <v>2672.64</v>
      </c>
      <c r="J181" s="326">
        <v>1.2623372418883458E-3</v>
      </c>
    </row>
    <row r="182" spans="1:10">
      <c r="A182" s="321" t="s">
        <v>476</v>
      </c>
      <c r="B182" s="344"/>
      <c r="C182" s="344"/>
      <c r="D182" s="344" t="s">
        <v>477</v>
      </c>
      <c r="E182" s="344"/>
      <c r="F182" s="346"/>
      <c r="G182" s="344"/>
      <c r="H182" s="344"/>
      <c r="I182" s="314">
        <v>75230.87</v>
      </c>
      <c r="J182" s="322">
        <v>3.5532929590465119E-2</v>
      </c>
    </row>
    <row r="183" spans="1:10" ht="38.25">
      <c r="A183" s="323" t="s">
        <v>478</v>
      </c>
      <c r="B183" s="357" t="s">
        <v>479</v>
      </c>
      <c r="C183" s="371" t="s">
        <v>20</v>
      </c>
      <c r="D183" s="371" t="s">
        <v>480</v>
      </c>
      <c r="E183" s="356" t="s">
        <v>22</v>
      </c>
      <c r="F183" s="357">
        <v>3166</v>
      </c>
      <c r="G183" s="358">
        <v>4.78</v>
      </c>
      <c r="H183" s="358">
        <v>6.15</v>
      </c>
      <c r="I183" s="358">
        <v>19470.900000000001</v>
      </c>
      <c r="J183" s="324">
        <v>9.196465742892344E-3</v>
      </c>
    </row>
    <row r="184" spans="1:10" ht="38.25">
      <c r="A184" s="323" t="s">
        <v>481</v>
      </c>
      <c r="B184" s="357" t="s">
        <v>482</v>
      </c>
      <c r="C184" s="371" t="s">
        <v>20</v>
      </c>
      <c r="D184" s="371" t="s">
        <v>483</v>
      </c>
      <c r="E184" s="356" t="s">
        <v>22</v>
      </c>
      <c r="F184" s="357">
        <v>535</v>
      </c>
      <c r="G184" s="358">
        <v>7.41</v>
      </c>
      <c r="H184" s="358">
        <v>9.5399999999999991</v>
      </c>
      <c r="I184" s="358">
        <v>5103.8999999999996</v>
      </c>
      <c r="J184" s="324">
        <v>2.4106662509256497E-3</v>
      </c>
    </row>
    <row r="185" spans="1:10" ht="38.25">
      <c r="A185" s="323" t="s">
        <v>484</v>
      </c>
      <c r="B185" s="357" t="s">
        <v>485</v>
      </c>
      <c r="C185" s="371" t="s">
        <v>20</v>
      </c>
      <c r="D185" s="371" t="s">
        <v>486</v>
      </c>
      <c r="E185" s="356" t="s">
        <v>22</v>
      </c>
      <c r="F185" s="357">
        <v>172</v>
      </c>
      <c r="G185" s="358">
        <v>10.37</v>
      </c>
      <c r="H185" s="358">
        <v>13.35</v>
      </c>
      <c r="I185" s="358">
        <v>2296.1999999999998</v>
      </c>
      <c r="J185" s="324">
        <v>1.0845376761643992E-3</v>
      </c>
    </row>
    <row r="186" spans="1:10" ht="25.5">
      <c r="A186" s="323" t="s">
        <v>487</v>
      </c>
      <c r="B186" s="357" t="s">
        <v>488</v>
      </c>
      <c r="C186" s="371" t="s">
        <v>20</v>
      </c>
      <c r="D186" s="371" t="s">
        <v>489</v>
      </c>
      <c r="E186" s="356" t="s">
        <v>22</v>
      </c>
      <c r="F186" s="357">
        <v>57</v>
      </c>
      <c r="G186" s="358">
        <v>17.920000000000002</v>
      </c>
      <c r="H186" s="358">
        <v>23.08</v>
      </c>
      <c r="I186" s="358">
        <v>1315.56</v>
      </c>
      <c r="J186" s="324">
        <v>6.2136328945859988E-4</v>
      </c>
    </row>
    <row r="187" spans="1:10" ht="38.25">
      <c r="A187" s="323" t="s">
        <v>490</v>
      </c>
      <c r="B187" s="357" t="s">
        <v>491</v>
      </c>
      <c r="C187" s="371" t="s">
        <v>20</v>
      </c>
      <c r="D187" s="371" t="s">
        <v>492</v>
      </c>
      <c r="E187" s="356" t="s">
        <v>22</v>
      </c>
      <c r="F187" s="357">
        <v>94</v>
      </c>
      <c r="G187" s="358">
        <v>62.9</v>
      </c>
      <c r="H187" s="358">
        <v>81.02</v>
      </c>
      <c r="I187" s="358">
        <v>7615.88</v>
      </c>
      <c r="J187" s="324">
        <v>3.59712080704944E-3</v>
      </c>
    </row>
    <row r="188" spans="1:10" ht="25.5">
      <c r="A188" s="323" t="s">
        <v>493</v>
      </c>
      <c r="B188" s="357" t="s">
        <v>494</v>
      </c>
      <c r="C188" s="371" t="s">
        <v>20</v>
      </c>
      <c r="D188" s="371" t="s">
        <v>495</v>
      </c>
      <c r="E188" s="356" t="s">
        <v>22</v>
      </c>
      <c r="F188" s="357">
        <v>108</v>
      </c>
      <c r="G188" s="358">
        <v>18.989999999999998</v>
      </c>
      <c r="H188" s="358">
        <v>24.46</v>
      </c>
      <c r="I188" s="358">
        <v>2641.68</v>
      </c>
      <c r="J188" s="324">
        <v>1.2477142619850058E-3</v>
      </c>
    </row>
    <row r="189" spans="1:10" ht="38.25">
      <c r="A189" s="323" t="s">
        <v>496</v>
      </c>
      <c r="B189" s="357" t="s">
        <v>497</v>
      </c>
      <c r="C189" s="371" t="s">
        <v>20</v>
      </c>
      <c r="D189" s="371" t="s">
        <v>498</v>
      </c>
      <c r="E189" s="356" t="s">
        <v>22</v>
      </c>
      <c r="F189" s="357">
        <v>165</v>
      </c>
      <c r="G189" s="358">
        <v>43.28</v>
      </c>
      <c r="H189" s="358">
        <v>55.75</v>
      </c>
      <c r="I189" s="358">
        <v>9198.75</v>
      </c>
      <c r="J189" s="324">
        <v>4.3447395473466014E-3</v>
      </c>
    </row>
    <row r="190" spans="1:10" ht="38.25">
      <c r="A190" s="323" t="s">
        <v>499</v>
      </c>
      <c r="B190" s="357" t="s">
        <v>500</v>
      </c>
      <c r="C190" s="371" t="s">
        <v>20</v>
      </c>
      <c r="D190" s="371" t="s">
        <v>501</v>
      </c>
      <c r="E190" s="356" t="s">
        <v>22</v>
      </c>
      <c r="F190" s="357">
        <v>190</v>
      </c>
      <c r="G190" s="358">
        <v>112.72</v>
      </c>
      <c r="H190" s="358">
        <v>145.19999999999999</v>
      </c>
      <c r="I190" s="358">
        <v>27588</v>
      </c>
      <c r="J190" s="324">
        <v>1.3030322014643082E-2</v>
      </c>
    </row>
    <row r="191" spans="1:10">
      <c r="A191" s="321" t="s">
        <v>502</v>
      </c>
      <c r="B191" s="344"/>
      <c r="C191" s="344"/>
      <c r="D191" s="344" t="s">
        <v>503</v>
      </c>
      <c r="E191" s="344"/>
      <c r="F191" s="346"/>
      <c r="G191" s="344"/>
      <c r="H191" s="344"/>
      <c r="I191" s="314">
        <v>5484.27</v>
      </c>
      <c r="J191" s="322">
        <v>2.5903220282458539E-3</v>
      </c>
    </row>
    <row r="192" spans="1:10" ht="38.25">
      <c r="A192" s="323" t="s">
        <v>504</v>
      </c>
      <c r="B192" s="357" t="s">
        <v>505</v>
      </c>
      <c r="C192" s="371" t="s">
        <v>20</v>
      </c>
      <c r="D192" s="371" t="s">
        <v>506</v>
      </c>
      <c r="E192" s="356" t="s">
        <v>62</v>
      </c>
      <c r="F192" s="357">
        <v>1</v>
      </c>
      <c r="G192" s="358">
        <v>2647.77</v>
      </c>
      <c r="H192" s="358">
        <v>3410.85</v>
      </c>
      <c r="I192" s="358">
        <v>3410.85</v>
      </c>
      <c r="J192" s="324">
        <v>1.6110074613471567E-3</v>
      </c>
    </row>
    <row r="193" spans="1:10" ht="38.25">
      <c r="A193" s="323" t="s">
        <v>507</v>
      </c>
      <c r="B193" s="357" t="s">
        <v>508</v>
      </c>
      <c r="C193" s="371" t="s">
        <v>20</v>
      </c>
      <c r="D193" s="371" t="s">
        <v>509</v>
      </c>
      <c r="E193" s="356" t="s">
        <v>62</v>
      </c>
      <c r="F193" s="357">
        <v>1</v>
      </c>
      <c r="G193" s="358">
        <v>1609.55</v>
      </c>
      <c r="H193" s="358">
        <v>2073.42</v>
      </c>
      <c r="I193" s="358">
        <v>2073.42</v>
      </c>
      <c r="J193" s="324">
        <v>9.7931456689869727E-4</v>
      </c>
    </row>
    <row r="194" spans="1:10">
      <c r="A194" s="321" t="s">
        <v>510</v>
      </c>
      <c r="B194" s="344"/>
      <c r="C194" s="344"/>
      <c r="D194" s="344" t="s">
        <v>511</v>
      </c>
      <c r="E194" s="344"/>
      <c r="F194" s="346"/>
      <c r="G194" s="344"/>
      <c r="H194" s="344"/>
      <c r="I194" s="314">
        <v>201442.65</v>
      </c>
      <c r="J194" s="322">
        <v>9.5145084710129085E-2</v>
      </c>
    </row>
    <row r="195" spans="1:10">
      <c r="A195" s="321" t="s">
        <v>512</v>
      </c>
      <c r="B195" s="344"/>
      <c r="C195" s="344"/>
      <c r="D195" s="344" t="s">
        <v>513</v>
      </c>
      <c r="E195" s="344"/>
      <c r="F195" s="346"/>
      <c r="G195" s="344"/>
      <c r="H195" s="344"/>
      <c r="I195" s="314">
        <v>27375.439999999999</v>
      </c>
      <c r="J195" s="322">
        <v>1.2929926000164594E-2</v>
      </c>
    </row>
    <row r="196" spans="1:10" ht="25.5">
      <c r="A196" s="323" t="s">
        <v>514</v>
      </c>
      <c r="B196" s="357" t="s">
        <v>515</v>
      </c>
      <c r="C196" s="371" t="s">
        <v>20</v>
      </c>
      <c r="D196" s="371" t="s">
        <v>516</v>
      </c>
      <c r="E196" s="356" t="s">
        <v>62</v>
      </c>
      <c r="F196" s="357">
        <v>1</v>
      </c>
      <c r="G196" s="358">
        <v>2812.28</v>
      </c>
      <c r="H196" s="358">
        <v>3622.77</v>
      </c>
      <c r="I196" s="358">
        <v>3622.77</v>
      </c>
      <c r="J196" s="324">
        <v>1.7111011920033536E-3</v>
      </c>
    </row>
    <row r="197" spans="1:10" ht="38.25">
      <c r="A197" s="323" t="s">
        <v>517</v>
      </c>
      <c r="B197" s="357" t="s">
        <v>518</v>
      </c>
      <c r="C197" s="371" t="s">
        <v>20</v>
      </c>
      <c r="D197" s="371" t="s">
        <v>519</v>
      </c>
      <c r="E197" s="356" t="s">
        <v>62</v>
      </c>
      <c r="F197" s="357">
        <v>1</v>
      </c>
      <c r="G197" s="358">
        <v>184.24</v>
      </c>
      <c r="H197" s="358">
        <v>237.33</v>
      </c>
      <c r="I197" s="358">
        <v>237.33</v>
      </c>
      <c r="J197" s="324">
        <v>1.1209534303810507E-4</v>
      </c>
    </row>
    <row r="198" spans="1:10" ht="25.5">
      <c r="A198" s="323" t="s">
        <v>520</v>
      </c>
      <c r="B198" s="357" t="s">
        <v>407</v>
      </c>
      <c r="C198" s="371" t="s">
        <v>20</v>
      </c>
      <c r="D198" s="371" t="s">
        <v>408</v>
      </c>
      <c r="E198" s="356" t="s">
        <v>62</v>
      </c>
      <c r="F198" s="357">
        <v>17</v>
      </c>
      <c r="G198" s="358">
        <v>19.21</v>
      </c>
      <c r="H198" s="358">
        <v>24.74</v>
      </c>
      <c r="I198" s="358">
        <v>420.58</v>
      </c>
      <c r="J198" s="324">
        <v>1.9864770309259777E-4</v>
      </c>
    </row>
    <row r="199" spans="1:10" ht="25.5">
      <c r="A199" s="323" t="s">
        <v>521</v>
      </c>
      <c r="B199" s="357" t="s">
        <v>413</v>
      </c>
      <c r="C199" s="371" t="s">
        <v>20</v>
      </c>
      <c r="D199" s="371" t="s">
        <v>414</v>
      </c>
      <c r="E199" s="356" t="s">
        <v>62</v>
      </c>
      <c r="F199" s="357">
        <v>2</v>
      </c>
      <c r="G199" s="358">
        <v>22.94</v>
      </c>
      <c r="H199" s="358">
        <v>29.55</v>
      </c>
      <c r="I199" s="358">
        <v>59.1</v>
      </c>
      <c r="J199" s="324">
        <v>2.7914021714709516E-5</v>
      </c>
    </row>
    <row r="200" spans="1:10" ht="25.5">
      <c r="A200" s="323" t="s">
        <v>522</v>
      </c>
      <c r="B200" s="357" t="s">
        <v>419</v>
      </c>
      <c r="C200" s="371" t="s">
        <v>20</v>
      </c>
      <c r="D200" s="371" t="s">
        <v>420</v>
      </c>
      <c r="E200" s="356" t="s">
        <v>62</v>
      </c>
      <c r="F200" s="357">
        <v>5</v>
      </c>
      <c r="G200" s="358">
        <v>56.83</v>
      </c>
      <c r="H200" s="358">
        <v>73.2</v>
      </c>
      <c r="I200" s="358">
        <v>366</v>
      </c>
      <c r="J200" s="324">
        <v>1.7286856087282034E-4</v>
      </c>
    </row>
    <row r="201" spans="1:10" ht="25.5">
      <c r="A201" s="323" t="s">
        <v>523</v>
      </c>
      <c r="B201" s="357" t="s">
        <v>524</v>
      </c>
      <c r="C201" s="371" t="s">
        <v>20</v>
      </c>
      <c r="D201" s="371" t="s">
        <v>525</v>
      </c>
      <c r="E201" s="356" t="s">
        <v>62</v>
      </c>
      <c r="F201" s="357">
        <v>2</v>
      </c>
      <c r="G201" s="358">
        <v>38.31</v>
      </c>
      <c r="H201" s="358">
        <v>49.35</v>
      </c>
      <c r="I201" s="358">
        <v>98.7</v>
      </c>
      <c r="J201" s="324">
        <v>4.6617833218981879E-5</v>
      </c>
    </row>
    <row r="202" spans="1:10" ht="38.25">
      <c r="A202" s="323" t="s">
        <v>526</v>
      </c>
      <c r="B202" s="357" t="s">
        <v>527</v>
      </c>
      <c r="C202" s="371" t="s">
        <v>20</v>
      </c>
      <c r="D202" s="371" t="s">
        <v>528</v>
      </c>
      <c r="E202" s="356" t="s">
        <v>62</v>
      </c>
      <c r="F202" s="357">
        <v>1</v>
      </c>
      <c r="G202" s="358">
        <v>678.51</v>
      </c>
      <c r="H202" s="358">
        <v>874.05</v>
      </c>
      <c r="I202" s="358">
        <v>874.05</v>
      </c>
      <c r="J202" s="324">
        <v>4.1282996074013288E-4</v>
      </c>
    </row>
    <row r="203" spans="1:10" ht="25.5">
      <c r="A203" s="323" t="s">
        <v>529</v>
      </c>
      <c r="B203" s="357" t="s">
        <v>530</v>
      </c>
      <c r="C203" s="371" t="s">
        <v>20</v>
      </c>
      <c r="D203" s="371" t="s">
        <v>531</v>
      </c>
      <c r="E203" s="356" t="s">
        <v>62</v>
      </c>
      <c r="F203" s="357">
        <v>1</v>
      </c>
      <c r="G203" s="358">
        <v>337.67</v>
      </c>
      <c r="H203" s="358">
        <v>434.98</v>
      </c>
      <c r="I203" s="358">
        <v>434.98</v>
      </c>
      <c r="J203" s="324">
        <v>2.0544908909415137E-4</v>
      </c>
    </row>
    <row r="204" spans="1:10" ht="38.25">
      <c r="A204" s="323" t="s">
        <v>532</v>
      </c>
      <c r="B204" s="357" t="s">
        <v>430</v>
      </c>
      <c r="C204" s="371" t="s">
        <v>20</v>
      </c>
      <c r="D204" s="371" t="s">
        <v>431</v>
      </c>
      <c r="E204" s="356" t="s">
        <v>22</v>
      </c>
      <c r="F204" s="357">
        <v>258</v>
      </c>
      <c r="G204" s="358">
        <v>12.63</v>
      </c>
      <c r="H204" s="358">
        <v>16.260000000000002</v>
      </c>
      <c r="I204" s="358">
        <v>4195.08</v>
      </c>
      <c r="J204" s="324">
        <v>1.9814137769025991E-3</v>
      </c>
    </row>
    <row r="205" spans="1:10" ht="38.25">
      <c r="A205" s="323" t="s">
        <v>533</v>
      </c>
      <c r="B205" s="357" t="s">
        <v>534</v>
      </c>
      <c r="C205" s="371" t="s">
        <v>20</v>
      </c>
      <c r="D205" s="371" t="s">
        <v>535</v>
      </c>
      <c r="E205" s="356" t="s">
        <v>22</v>
      </c>
      <c r="F205" s="357">
        <v>95</v>
      </c>
      <c r="G205" s="358">
        <v>17.25</v>
      </c>
      <c r="H205" s="358">
        <v>22.22</v>
      </c>
      <c r="I205" s="358">
        <v>2110.9</v>
      </c>
      <c r="J205" s="324">
        <v>9.9701706324162981E-4</v>
      </c>
    </row>
    <row r="206" spans="1:10" ht="38.25">
      <c r="A206" s="323" t="s">
        <v>536</v>
      </c>
      <c r="B206" s="357" t="s">
        <v>439</v>
      </c>
      <c r="C206" s="371" t="s">
        <v>20</v>
      </c>
      <c r="D206" s="371" t="s">
        <v>440</v>
      </c>
      <c r="E206" s="356" t="s">
        <v>22</v>
      </c>
      <c r="F206" s="357">
        <v>22</v>
      </c>
      <c r="G206" s="358">
        <v>14.08</v>
      </c>
      <c r="H206" s="358">
        <v>18.13</v>
      </c>
      <c r="I206" s="358">
        <v>398.86</v>
      </c>
      <c r="J206" s="324">
        <v>1.8838894587358779E-4</v>
      </c>
    </row>
    <row r="207" spans="1:10" ht="38.25">
      <c r="A207" s="323" t="s">
        <v>537</v>
      </c>
      <c r="B207" s="357" t="s">
        <v>433</v>
      </c>
      <c r="C207" s="371" t="s">
        <v>20</v>
      </c>
      <c r="D207" s="371" t="s">
        <v>434</v>
      </c>
      <c r="E207" s="356" t="s">
        <v>22</v>
      </c>
      <c r="F207" s="357">
        <v>43</v>
      </c>
      <c r="G207" s="358">
        <v>23.03</v>
      </c>
      <c r="H207" s="358">
        <v>29.66</v>
      </c>
      <c r="I207" s="358">
        <v>1275.3800000000001</v>
      </c>
      <c r="J207" s="324">
        <v>6.02385533240376E-4</v>
      </c>
    </row>
    <row r="208" spans="1:10" ht="25.5">
      <c r="A208" s="323" t="s">
        <v>538</v>
      </c>
      <c r="B208" s="357" t="s">
        <v>539</v>
      </c>
      <c r="C208" s="371" t="s">
        <v>20</v>
      </c>
      <c r="D208" s="371" t="s">
        <v>540</v>
      </c>
      <c r="E208" s="356" t="s">
        <v>22</v>
      </c>
      <c r="F208" s="357">
        <v>897</v>
      </c>
      <c r="G208" s="358">
        <v>7.18</v>
      </c>
      <c r="H208" s="358">
        <v>9.24</v>
      </c>
      <c r="I208" s="358">
        <v>8288.2800000000007</v>
      </c>
      <c r="J208" s="324">
        <v>3.9147077478442066E-3</v>
      </c>
    </row>
    <row r="209" spans="1:10" ht="38.25">
      <c r="A209" s="323" t="s">
        <v>541</v>
      </c>
      <c r="B209" s="357" t="s">
        <v>542</v>
      </c>
      <c r="C209" s="371" t="s">
        <v>20</v>
      </c>
      <c r="D209" s="371" t="s">
        <v>543</v>
      </c>
      <c r="E209" s="356" t="s">
        <v>22</v>
      </c>
      <c r="F209" s="357">
        <v>12</v>
      </c>
      <c r="G209" s="358">
        <v>10.36</v>
      </c>
      <c r="H209" s="358">
        <v>13.34</v>
      </c>
      <c r="I209" s="358">
        <v>160.08000000000001</v>
      </c>
      <c r="J209" s="324">
        <v>7.5608741050604044E-5</v>
      </c>
    </row>
    <row r="210" spans="1:10" ht="25.5">
      <c r="A210" s="323" t="s">
        <v>544</v>
      </c>
      <c r="B210" s="357" t="s">
        <v>545</v>
      </c>
      <c r="C210" s="371" t="s">
        <v>20</v>
      </c>
      <c r="D210" s="371" t="s">
        <v>546</v>
      </c>
      <c r="E210" s="356" t="s">
        <v>22</v>
      </c>
      <c r="F210" s="357">
        <v>10</v>
      </c>
      <c r="G210" s="358">
        <v>15.78</v>
      </c>
      <c r="H210" s="358">
        <v>20.32</v>
      </c>
      <c r="I210" s="358">
        <v>203.2</v>
      </c>
      <c r="J210" s="324">
        <v>9.5975113577478411E-5</v>
      </c>
    </row>
    <row r="211" spans="1:10">
      <c r="A211" s="323" t="s">
        <v>547</v>
      </c>
      <c r="B211" s="357" t="s">
        <v>548</v>
      </c>
      <c r="C211" s="371" t="s">
        <v>20</v>
      </c>
      <c r="D211" s="371" t="s">
        <v>549</v>
      </c>
      <c r="E211" s="356" t="s">
        <v>62</v>
      </c>
      <c r="F211" s="357">
        <v>34</v>
      </c>
      <c r="G211" s="358">
        <v>46.73</v>
      </c>
      <c r="H211" s="358">
        <v>60.19</v>
      </c>
      <c r="I211" s="358">
        <v>2046.46</v>
      </c>
      <c r="J211" s="324">
        <v>9.6658086088467743E-4</v>
      </c>
    </row>
    <row r="212" spans="1:10" ht="25.5">
      <c r="A212" s="323" t="s">
        <v>550</v>
      </c>
      <c r="B212" s="357" t="s">
        <v>551</v>
      </c>
      <c r="C212" s="371" t="s">
        <v>20</v>
      </c>
      <c r="D212" s="371" t="s">
        <v>552</v>
      </c>
      <c r="E212" s="356" t="s">
        <v>62</v>
      </c>
      <c r="F212" s="357">
        <v>3</v>
      </c>
      <c r="G212" s="358">
        <v>668.56</v>
      </c>
      <c r="H212" s="358">
        <v>861.23</v>
      </c>
      <c r="I212" s="358">
        <v>2583.69</v>
      </c>
      <c r="J212" s="324">
        <v>1.2203245137745826E-3</v>
      </c>
    </row>
    <row r="213" spans="1:10" ht="15.6" customHeight="1">
      <c r="A213" s="321" t="s">
        <v>553</v>
      </c>
      <c r="B213" s="344"/>
      <c r="C213" s="344"/>
      <c r="D213" s="344" t="s">
        <v>554</v>
      </c>
      <c r="E213" s="344"/>
      <c r="F213" s="346"/>
      <c r="G213" s="344"/>
      <c r="H213" s="344"/>
      <c r="I213" s="314">
        <v>13407.47</v>
      </c>
      <c r="J213" s="322">
        <v>6.3325957482117832E-3</v>
      </c>
    </row>
    <row r="214" spans="1:10" ht="25.5">
      <c r="A214" s="323" t="s">
        <v>555</v>
      </c>
      <c r="B214" s="357" t="s">
        <v>404</v>
      </c>
      <c r="C214" s="371" t="s">
        <v>20</v>
      </c>
      <c r="D214" s="371" t="s">
        <v>405</v>
      </c>
      <c r="E214" s="356" t="s">
        <v>62</v>
      </c>
      <c r="F214" s="357">
        <v>22</v>
      </c>
      <c r="G214" s="358">
        <v>32.979999999999997</v>
      </c>
      <c r="H214" s="358">
        <v>42.48</v>
      </c>
      <c r="I214" s="358">
        <v>934.56</v>
      </c>
      <c r="J214" s="324">
        <v>4.4140995150082786E-4</v>
      </c>
    </row>
    <row r="215" spans="1:10" ht="25.5">
      <c r="A215" s="323" t="s">
        <v>556</v>
      </c>
      <c r="B215" s="357" t="s">
        <v>419</v>
      </c>
      <c r="C215" s="371" t="s">
        <v>20</v>
      </c>
      <c r="D215" s="371" t="s">
        <v>420</v>
      </c>
      <c r="E215" s="356" t="s">
        <v>62</v>
      </c>
      <c r="F215" s="357">
        <v>18</v>
      </c>
      <c r="G215" s="358">
        <v>56.83</v>
      </c>
      <c r="H215" s="358">
        <v>73.2</v>
      </c>
      <c r="I215" s="358">
        <v>1317.6</v>
      </c>
      <c r="J215" s="324">
        <v>6.2232681914215328E-4</v>
      </c>
    </row>
    <row r="216" spans="1:10" ht="38.25">
      <c r="A216" s="323" t="s">
        <v>557</v>
      </c>
      <c r="B216" s="357" t="s">
        <v>558</v>
      </c>
      <c r="C216" s="371" t="s">
        <v>20</v>
      </c>
      <c r="D216" s="371" t="s">
        <v>559</v>
      </c>
      <c r="E216" s="356" t="s">
        <v>22</v>
      </c>
      <c r="F216" s="357">
        <v>122</v>
      </c>
      <c r="G216" s="358">
        <v>20.34</v>
      </c>
      <c r="H216" s="358">
        <v>26.2</v>
      </c>
      <c r="I216" s="358">
        <v>3196.4</v>
      </c>
      <c r="J216" s="324">
        <v>1.5097187649559644E-3</v>
      </c>
    </row>
    <row r="217" spans="1:10" ht="25.5">
      <c r="A217" s="323" t="s">
        <v>560</v>
      </c>
      <c r="B217" s="357" t="s">
        <v>539</v>
      </c>
      <c r="C217" s="371" t="s">
        <v>20</v>
      </c>
      <c r="D217" s="371" t="s">
        <v>540</v>
      </c>
      <c r="E217" s="356" t="s">
        <v>22</v>
      </c>
      <c r="F217" s="357">
        <v>381</v>
      </c>
      <c r="G217" s="358">
        <v>7.18</v>
      </c>
      <c r="H217" s="358">
        <v>9.24</v>
      </c>
      <c r="I217" s="358">
        <v>3520.44</v>
      </c>
      <c r="J217" s="324">
        <v>1.6627688427298132E-3</v>
      </c>
    </row>
    <row r="218" spans="1:10" ht="38.25">
      <c r="A218" s="323" t="s">
        <v>561</v>
      </c>
      <c r="B218" s="357" t="s">
        <v>433</v>
      </c>
      <c r="C218" s="371" t="s">
        <v>20</v>
      </c>
      <c r="D218" s="371" t="s">
        <v>434</v>
      </c>
      <c r="E218" s="356" t="s">
        <v>22</v>
      </c>
      <c r="F218" s="357">
        <v>64</v>
      </c>
      <c r="G218" s="358">
        <v>23.03</v>
      </c>
      <c r="H218" s="358">
        <v>29.66</v>
      </c>
      <c r="I218" s="358">
        <v>1898.24</v>
      </c>
      <c r="J218" s="324">
        <v>8.9657381691590852E-4</v>
      </c>
    </row>
    <row r="219" spans="1:10">
      <c r="A219" s="323" t="s">
        <v>562</v>
      </c>
      <c r="B219" s="357" t="s">
        <v>548</v>
      </c>
      <c r="C219" s="371" t="s">
        <v>20</v>
      </c>
      <c r="D219" s="371" t="s">
        <v>549</v>
      </c>
      <c r="E219" s="356" t="s">
        <v>62</v>
      </c>
      <c r="F219" s="357">
        <v>5</v>
      </c>
      <c r="G219" s="358">
        <v>46.73</v>
      </c>
      <c r="H219" s="358">
        <v>60.19</v>
      </c>
      <c r="I219" s="358">
        <v>300.95</v>
      </c>
      <c r="J219" s="324">
        <v>1.4214424424774668E-4</v>
      </c>
    </row>
    <row r="220" spans="1:10" ht="25.5">
      <c r="A220" s="323" t="s">
        <v>563</v>
      </c>
      <c r="B220" s="357" t="s">
        <v>551</v>
      </c>
      <c r="C220" s="371" t="s">
        <v>20</v>
      </c>
      <c r="D220" s="371" t="s">
        <v>552</v>
      </c>
      <c r="E220" s="356" t="s">
        <v>62</v>
      </c>
      <c r="F220" s="357">
        <v>1</v>
      </c>
      <c r="G220" s="358">
        <v>668.56</v>
      </c>
      <c r="H220" s="358">
        <v>861.23</v>
      </c>
      <c r="I220" s="358">
        <v>861.23</v>
      </c>
      <c r="J220" s="324">
        <v>4.0677483792486084E-4</v>
      </c>
    </row>
    <row r="221" spans="1:10" ht="25.5">
      <c r="A221" s="323" t="s">
        <v>564</v>
      </c>
      <c r="B221" s="357" t="s">
        <v>565</v>
      </c>
      <c r="C221" s="371" t="s">
        <v>20</v>
      </c>
      <c r="D221" s="371" t="s">
        <v>566</v>
      </c>
      <c r="E221" s="356" t="s">
        <v>62</v>
      </c>
      <c r="F221" s="357">
        <v>15</v>
      </c>
      <c r="G221" s="358">
        <v>71.319999999999993</v>
      </c>
      <c r="H221" s="358">
        <v>91.87</v>
      </c>
      <c r="I221" s="358">
        <v>1378.05</v>
      </c>
      <c r="J221" s="324">
        <v>6.5087847079450844E-4</v>
      </c>
    </row>
    <row r="222" spans="1:10">
      <c r="A222" s="321" t="s">
        <v>567</v>
      </c>
      <c r="B222" s="344"/>
      <c r="C222" s="344"/>
      <c r="D222" s="344" t="s">
        <v>568</v>
      </c>
      <c r="E222" s="344"/>
      <c r="F222" s="346"/>
      <c r="G222" s="344"/>
      <c r="H222" s="344"/>
      <c r="I222" s="314">
        <v>64940.49</v>
      </c>
      <c r="J222" s="322">
        <v>3.0672593029168801E-2</v>
      </c>
    </row>
    <row r="223" spans="1:10" ht="25.5">
      <c r="A223" s="323" t="s">
        <v>569</v>
      </c>
      <c r="B223" s="357" t="s">
        <v>326</v>
      </c>
      <c r="C223" s="371" t="s">
        <v>20</v>
      </c>
      <c r="D223" s="371" t="s">
        <v>570</v>
      </c>
      <c r="E223" s="356" t="s">
        <v>22</v>
      </c>
      <c r="F223" s="357">
        <v>63</v>
      </c>
      <c r="G223" s="358">
        <v>24.95</v>
      </c>
      <c r="H223" s="358">
        <v>32.14</v>
      </c>
      <c r="I223" s="358">
        <v>2024.82</v>
      </c>
      <c r="J223" s="324">
        <v>9.563598891434539E-4</v>
      </c>
    </row>
    <row r="224" spans="1:10" ht="38.25">
      <c r="A224" s="323" t="s">
        <v>571</v>
      </c>
      <c r="B224" s="357" t="s">
        <v>337</v>
      </c>
      <c r="C224" s="371" t="s">
        <v>20</v>
      </c>
      <c r="D224" s="371" t="s">
        <v>572</v>
      </c>
      <c r="E224" s="356" t="s">
        <v>22</v>
      </c>
      <c r="F224" s="357">
        <v>77.2</v>
      </c>
      <c r="G224" s="358">
        <v>22.92</v>
      </c>
      <c r="H224" s="358">
        <v>29.52</v>
      </c>
      <c r="I224" s="358">
        <v>2278.94</v>
      </c>
      <c r="J224" s="324">
        <v>1.0763854593319815E-3</v>
      </c>
    </row>
    <row r="225" spans="1:10" ht="38.25">
      <c r="A225" s="323" t="s">
        <v>573</v>
      </c>
      <c r="B225" s="357" t="s">
        <v>574</v>
      </c>
      <c r="C225" s="371" t="s">
        <v>20</v>
      </c>
      <c r="D225" s="371" t="s">
        <v>575</v>
      </c>
      <c r="E225" s="356" t="s">
        <v>22</v>
      </c>
      <c r="F225" s="357">
        <v>204</v>
      </c>
      <c r="G225" s="358">
        <v>36.909999999999997</v>
      </c>
      <c r="H225" s="358">
        <v>47.54</v>
      </c>
      <c r="I225" s="358">
        <v>9698.16</v>
      </c>
      <c r="J225" s="324">
        <v>4.5806201156129824E-3</v>
      </c>
    </row>
    <row r="226" spans="1:10" ht="38.25">
      <c r="A226" s="323" t="s">
        <v>576</v>
      </c>
      <c r="B226" s="357" t="s">
        <v>577</v>
      </c>
      <c r="C226" s="371" t="s">
        <v>20</v>
      </c>
      <c r="D226" s="371" t="s">
        <v>578</v>
      </c>
      <c r="E226" s="356" t="s">
        <v>22</v>
      </c>
      <c r="F226" s="357">
        <v>48</v>
      </c>
      <c r="G226" s="358">
        <v>60.58</v>
      </c>
      <c r="H226" s="358">
        <v>78.03</v>
      </c>
      <c r="I226" s="358">
        <v>3745.44</v>
      </c>
      <c r="J226" s="324">
        <v>1.7690404990040882E-3</v>
      </c>
    </row>
    <row r="227" spans="1:10" ht="38.25">
      <c r="A227" s="323" t="s">
        <v>579</v>
      </c>
      <c r="B227" s="357" t="s">
        <v>580</v>
      </c>
      <c r="C227" s="371" t="s">
        <v>20</v>
      </c>
      <c r="D227" s="371" t="s">
        <v>581</v>
      </c>
      <c r="E227" s="356" t="s">
        <v>22</v>
      </c>
      <c r="F227" s="357">
        <v>177</v>
      </c>
      <c r="G227" s="358">
        <v>74.42</v>
      </c>
      <c r="H227" s="358">
        <v>95.86</v>
      </c>
      <c r="I227" s="358">
        <v>16967.22</v>
      </c>
      <c r="J227" s="324">
        <v>8.0139314300888935E-3</v>
      </c>
    </row>
    <row r="228" spans="1:10" ht="38.25">
      <c r="A228" s="323" t="s">
        <v>582</v>
      </c>
      <c r="B228" s="357" t="s">
        <v>583</v>
      </c>
      <c r="C228" s="371" t="s">
        <v>20</v>
      </c>
      <c r="D228" s="371" t="s">
        <v>584</v>
      </c>
      <c r="E228" s="356" t="s">
        <v>22</v>
      </c>
      <c r="F228" s="357">
        <v>75</v>
      </c>
      <c r="G228" s="358">
        <v>89.63</v>
      </c>
      <c r="H228" s="358">
        <v>115.46</v>
      </c>
      <c r="I228" s="358">
        <v>8659.5</v>
      </c>
      <c r="J228" s="324">
        <v>4.0900418111425897E-3</v>
      </c>
    </row>
    <row r="229" spans="1:10" ht="38.25">
      <c r="A229" s="323" t="s">
        <v>585</v>
      </c>
      <c r="B229" s="357" t="s">
        <v>586</v>
      </c>
      <c r="C229" s="371" t="s">
        <v>20</v>
      </c>
      <c r="D229" s="371" t="s">
        <v>587</v>
      </c>
      <c r="E229" s="356" t="s">
        <v>39</v>
      </c>
      <c r="F229" s="357">
        <v>37.799999999999997</v>
      </c>
      <c r="G229" s="358">
        <v>40.4</v>
      </c>
      <c r="H229" s="358">
        <v>52.04</v>
      </c>
      <c r="I229" s="358">
        <v>1967.11</v>
      </c>
      <c r="J229" s="324">
        <v>9.2910239010528316E-4</v>
      </c>
    </row>
    <row r="230" spans="1:10" ht="25.5">
      <c r="A230" s="323" t="s">
        <v>588</v>
      </c>
      <c r="B230" s="357" t="s">
        <v>589</v>
      </c>
      <c r="C230" s="371" t="s">
        <v>590</v>
      </c>
      <c r="D230" s="371" t="s">
        <v>591</v>
      </c>
      <c r="E230" s="356" t="s">
        <v>592</v>
      </c>
      <c r="F230" s="357">
        <v>85</v>
      </c>
      <c r="G230" s="358">
        <v>179</v>
      </c>
      <c r="H230" s="358">
        <v>230.58</v>
      </c>
      <c r="I230" s="358">
        <v>19599.3</v>
      </c>
      <c r="J230" s="324">
        <v>9.2571114347395293E-3</v>
      </c>
    </row>
    <row r="231" spans="1:10">
      <c r="A231" s="321" t="s">
        <v>593</v>
      </c>
      <c r="B231" s="344"/>
      <c r="C231" s="344"/>
      <c r="D231" s="344" t="s">
        <v>594</v>
      </c>
      <c r="E231" s="344"/>
      <c r="F231" s="346"/>
      <c r="G231" s="344"/>
      <c r="H231" s="344"/>
      <c r="I231" s="314">
        <v>95719.25</v>
      </c>
      <c r="J231" s="322">
        <v>4.5209969932583909E-2</v>
      </c>
    </row>
    <row r="232" spans="1:10" ht="51">
      <c r="A232" s="323" t="s">
        <v>595</v>
      </c>
      <c r="B232" s="357" t="s">
        <v>596</v>
      </c>
      <c r="C232" s="371" t="s">
        <v>590</v>
      </c>
      <c r="D232" s="371" t="s">
        <v>597</v>
      </c>
      <c r="E232" s="356" t="s">
        <v>598</v>
      </c>
      <c r="F232" s="357">
        <v>55</v>
      </c>
      <c r="G232" s="358">
        <v>1351</v>
      </c>
      <c r="H232" s="358">
        <v>1740.35</v>
      </c>
      <c r="I232" s="358">
        <v>95719.25</v>
      </c>
      <c r="J232" s="324">
        <v>4.5209969932583909E-2</v>
      </c>
    </row>
    <row r="233" spans="1:10">
      <c r="A233" s="321" t="s">
        <v>599</v>
      </c>
      <c r="B233" s="344"/>
      <c r="C233" s="344"/>
      <c r="D233" s="344" t="s">
        <v>600</v>
      </c>
      <c r="E233" s="344"/>
      <c r="F233" s="346"/>
      <c r="G233" s="344"/>
      <c r="H233" s="344"/>
      <c r="I233" s="314">
        <v>60570.52</v>
      </c>
      <c r="J233" s="322">
        <v>2.860857547464039E-2</v>
      </c>
    </row>
    <row r="234" spans="1:10">
      <c r="A234" s="321" t="s">
        <v>601</v>
      </c>
      <c r="B234" s="344"/>
      <c r="C234" s="344"/>
      <c r="D234" s="344" t="s">
        <v>602</v>
      </c>
      <c r="E234" s="344"/>
      <c r="F234" s="346"/>
      <c r="G234" s="344"/>
      <c r="H234" s="344"/>
      <c r="I234" s="314">
        <v>15115.42</v>
      </c>
      <c r="J234" s="322">
        <v>7.1392920830279953E-3</v>
      </c>
    </row>
    <row r="235" spans="1:10" ht="25.5">
      <c r="A235" s="323" t="s">
        <v>603</v>
      </c>
      <c r="B235" s="357" t="s">
        <v>604</v>
      </c>
      <c r="C235" s="371" t="s">
        <v>20</v>
      </c>
      <c r="D235" s="371" t="s">
        <v>605</v>
      </c>
      <c r="E235" s="356" t="s">
        <v>62</v>
      </c>
      <c r="F235" s="357">
        <v>13</v>
      </c>
      <c r="G235" s="358">
        <v>176.12</v>
      </c>
      <c r="H235" s="358">
        <v>226.87</v>
      </c>
      <c r="I235" s="358">
        <v>2949.31</v>
      </c>
      <c r="J235" s="324">
        <v>1.3930135936279175E-3</v>
      </c>
    </row>
    <row r="236" spans="1:10" ht="38.25">
      <c r="A236" s="323" t="s">
        <v>606</v>
      </c>
      <c r="B236" s="357" t="s">
        <v>607</v>
      </c>
      <c r="C236" s="371" t="s">
        <v>20</v>
      </c>
      <c r="D236" s="371" t="s">
        <v>608</v>
      </c>
      <c r="E236" s="356" t="s">
        <v>62</v>
      </c>
      <c r="F236" s="357">
        <v>6</v>
      </c>
      <c r="G236" s="358">
        <v>414.21</v>
      </c>
      <c r="H236" s="358">
        <v>533.58000000000004</v>
      </c>
      <c r="I236" s="358">
        <v>3201.48</v>
      </c>
      <c r="J236" s="324">
        <v>1.5121181427954014E-3</v>
      </c>
    </row>
    <row r="237" spans="1:10" ht="51">
      <c r="A237" s="323" t="s">
        <v>609</v>
      </c>
      <c r="B237" s="357" t="s">
        <v>610</v>
      </c>
      <c r="C237" s="371" t="s">
        <v>20</v>
      </c>
      <c r="D237" s="371" t="s">
        <v>611</v>
      </c>
      <c r="E237" s="356" t="s">
        <v>62</v>
      </c>
      <c r="F237" s="357">
        <v>1</v>
      </c>
      <c r="G237" s="358">
        <v>928.01</v>
      </c>
      <c r="H237" s="358">
        <v>1195.46</v>
      </c>
      <c r="I237" s="358">
        <v>1195.46</v>
      </c>
      <c r="J237" s="324">
        <v>5.6463784093175359E-4</v>
      </c>
    </row>
    <row r="238" spans="1:10" ht="38.25">
      <c r="A238" s="323" t="s">
        <v>612</v>
      </c>
      <c r="B238" s="357" t="s">
        <v>613</v>
      </c>
      <c r="C238" s="371" t="s">
        <v>20</v>
      </c>
      <c r="D238" s="371" t="s">
        <v>614</v>
      </c>
      <c r="E238" s="356" t="s">
        <v>62</v>
      </c>
      <c r="F238" s="357">
        <v>7</v>
      </c>
      <c r="G238" s="358">
        <v>642.16</v>
      </c>
      <c r="H238" s="358">
        <v>827.23</v>
      </c>
      <c r="I238" s="358">
        <v>5790.61</v>
      </c>
      <c r="J238" s="324">
        <v>2.7350120690594597E-3</v>
      </c>
    </row>
    <row r="239" spans="1:10" ht="25.5">
      <c r="A239" s="323" t="s">
        <v>615</v>
      </c>
      <c r="B239" s="357" t="s">
        <v>616</v>
      </c>
      <c r="C239" s="371" t="s">
        <v>20</v>
      </c>
      <c r="D239" s="371" t="s">
        <v>617</v>
      </c>
      <c r="E239" s="356" t="s">
        <v>62</v>
      </c>
      <c r="F239" s="357">
        <v>18</v>
      </c>
      <c r="G239" s="358">
        <v>68.11</v>
      </c>
      <c r="H239" s="358">
        <v>87.73</v>
      </c>
      <c r="I239" s="358">
        <v>1579.14</v>
      </c>
      <c r="J239" s="324">
        <v>7.4585699239537034E-4</v>
      </c>
    </row>
    <row r="240" spans="1:10" ht="25.5">
      <c r="A240" s="323" t="s">
        <v>618</v>
      </c>
      <c r="B240" s="357" t="s">
        <v>619</v>
      </c>
      <c r="C240" s="371" t="s">
        <v>20</v>
      </c>
      <c r="D240" s="371" t="s">
        <v>620</v>
      </c>
      <c r="E240" s="356" t="s">
        <v>62</v>
      </c>
      <c r="F240" s="357">
        <v>7</v>
      </c>
      <c r="G240" s="358">
        <v>44.3</v>
      </c>
      <c r="H240" s="358">
        <v>57.06</v>
      </c>
      <c r="I240" s="358">
        <v>399.42</v>
      </c>
      <c r="J240" s="324">
        <v>1.8865344421809265E-4</v>
      </c>
    </row>
    <row r="241" spans="1:10">
      <c r="A241" s="321" t="s">
        <v>621</v>
      </c>
      <c r="B241" s="344"/>
      <c r="C241" s="344"/>
      <c r="D241" s="344" t="s">
        <v>622</v>
      </c>
      <c r="E241" s="344"/>
      <c r="F241" s="346"/>
      <c r="G241" s="344"/>
      <c r="H241" s="344"/>
      <c r="I241" s="314">
        <v>18767.55</v>
      </c>
      <c r="J241" s="322">
        <v>8.8642605453789613E-3</v>
      </c>
    </row>
    <row r="242" spans="1:10" ht="25.5">
      <c r="A242" s="323" t="s">
        <v>623</v>
      </c>
      <c r="B242" s="357" t="s">
        <v>624</v>
      </c>
      <c r="C242" s="371" t="s">
        <v>20</v>
      </c>
      <c r="D242" s="371" t="s">
        <v>625</v>
      </c>
      <c r="E242" s="356" t="s">
        <v>62</v>
      </c>
      <c r="F242" s="357">
        <v>15</v>
      </c>
      <c r="G242" s="358">
        <v>971.26</v>
      </c>
      <c r="H242" s="358">
        <v>1251.17</v>
      </c>
      <c r="I242" s="358">
        <v>18767.55</v>
      </c>
      <c r="J242" s="324">
        <v>8.8642605453789613E-3</v>
      </c>
    </row>
    <row r="243" spans="1:10">
      <c r="A243" s="321" t="s">
        <v>626</v>
      </c>
      <c r="B243" s="344"/>
      <c r="C243" s="344"/>
      <c r="D243" s="344" t="s">
        <v>627</v>
      </c>
      <c r="E243" s="344"/>
      <c r="F243" s="346"/>
      <c r="G243" s="344"/>
      <c r="H243" s="344"/>
      <c r="I243" s="314">
        <v>6875</v>
      </c>
      <c r="J243" s="322">
        <v>3.2471894972695078E-3</v>
      </c>
    </row>
    <row r="244" spans="1:10" ht="25.5">
      <c r="A244" s="323" t="s">
        <v>628</v>
      </c>
      <c r="B244" s="357" t="s">
        <v>629</v>
      </c>
      <c r="C244" s="371" t="s">
        <v>20</v>
      </c>
      <c r="D244" s="371" t="s">
        <v>630</v>
      </c>
      <c r="E244" s="356" t="s">
        <v>62</v>
      </c>
      <c r="F244" s="357">
        <v>1</v>
      </c>
      <c r="G244" s="358">
        <v>59.14</v>
      </c>
      <c r="H244" s="358">
        <v>76.180000000000007</v>
      </c>
      <c r="I244" s="358">
        <v>76.180000000000007</v>
      </c>
      <c r="J244" s="324">
        <v>3.5981221222107798E-5</v>
      </c>
    </row>
    <row r="245" spans="1:10" ht="25.5">
      <c r="A245" s="323" t="s">
        <v>631</v>
      </c>
      <c r="B245" s="357" t="s">
        <v>632</v>
      </c>
      <c r="C245" s="371" t="s">
        <v>20</v>
      </c>
      <c r="D245" s="371" t="s">
        <v>633</v>
      </c>
      <c r="E245" s="356" t="s">
        <v>62</v>
      </c>
      <c r="F245" s="357">
        <v>14</v>
      </c>
      <c r="G245" s="358">
        <v>205.61</v>
      </c>
      <c r="H245" s="358">
        <v>264.86</v>
      </c>
      <c r="I245" s="358">
        <v>3708.04</v>
      </c>
      <c r="J245" s="324">
        <v>1.751375788138942E-3</v>
      </c>
    </row>
    <row r="246" spans="1:10" ht="38.25">
      <c r="A246" s="323" t="s">
        <v>634</v>
      </c>
      <c r="B246" s="357" t="s">
        <v>635</v>
      </c>
      <c r="C246" s="371" t="s">
        <v>20</v>
      </c>
      <c r="D246" s="371" t="s">
        <v>636</v>
      </c>
      <c r="E246" s="356" t="s">
        <v>62</v>
      </c>
      <c r="F246" s="357">
        <v>3</v>
      </c>
      <c r="G246" s="358">
        <v>77.59</v>
      </c>
      <c r="H246" s="358">
        <v>99.95</v>
      </c>
      <c r="I246" s="358">
        <v>299.85000000000002</v>
      </c>
      <c r="J246" s="324">
        <v>1.4162469392818355E-4</v>
      </c>
    </row>
    <row r="247" spans="1:10" ht="25.5">
      <c r="A247" s="323" t="s">
        <v>637</v>
      </c>
      <c r="B247" s="357" t="s">
        <v>638</v>
      </c>
      <c r="C247" s="371" t="s">
        <v>20</v>
      </c>
      <c r="D247" s="371" t="s">
        <v>639</v>
      </c>
      <c r="E247" s="356" t="s">
        <v>62</v>
      </c>
      <c r="F247" s="357">
        <v>1</v>
      </c>
      <c r="G247" s="358">
        <v>29.78</v>
      </c>
      <c r="H247" s="358">
        <v>38.36</v>
      </c>
      <c r="I247" s="358">
        <v>38.36</v>
      </c>
      <c r="J247" s="324">
        <v>1.8118136598583029E-5</v>
      </c>
    </row>
    <row r="248" spans="1:10" ht="25.5">
      <c r="A248" s="323" t="s">
        <v>640</v>
      </c>
      <c r="B248" s="357" t="s">
        <v>641</v>
      </c>
      <c r="C248" s="371" t="s">
        <v>20</v>
      </c>
      <c r="D248" s="371" t="s">
        <v>642</v>
      </c>
      <c r="E248" s="356" t="s">
        <v>62</v>
      </c>
      <c r="F248" s="357">
        <v>3</v>
      </c>
      <c r="G248" s="358">
        <v>45.67</v>
      </c>
      <c r="H248" s="358">
        <v>58.83</v>
      </c>
      <c r="I248" s="358">
        <v>176.49</v>
      </c>
      <c r="J248" s="324">
        <v>8.3359487181541161E-5</v>
      </c>
    </row>
    <row r="249" spans="1:10" ht="25.5">
      <c r="A249" s="323" t="s">
        <v>643</v>
      </c>
      <c r="B249" s="357" t="s">
        <v>644</v>
      </c>
      <c r="C249" s="371" t="s">
        <v>20</v>
      </c>
      <c r="D249" s="371" t="s">
        <v>645</v>
      </c>
      <c r="E249" s="356" t="s">
        <v>62</v>
      </c>
      <c r="F249" s="357">
        <v>2</v>
      </c>
      <c r="G249" s="358">
        <v>78.930000000000007</v>
      </c>
      <c r="H249" s="358">
        <v>101.67</v>
      </c>
      <c r="I249" s="358">
        <v>203.34</v>
      </c>
      <c r="J249" s="324">
        <v>9.6041238163604626E-5</v>
      </c>
    </row>
    <row r="250" spans="1:10" ht="38.25">
      <c r="A250" s="323" t="s">
        <v>646</v>
      </c>
      <c r="B250" s="357" t="s">
        <v>647</v>
      </c>
      <c r="C250" s="371" t="s">
        <v>20</v>
      </c>
      <c r="D250" s="371" t="s">
        <v>648</v>
      </c>
      <c r="E250" s="356" t="s">
        <v>62</v>
      </c>
      <c r="F250" s="357">
        <v>24</v>
      </c>
      <c r="G250" s="358">
        <v>70.040000000000006</v>
      </c>
      <c r="H250" s="358">
        <v>90.22</v>
      </c>
      <c r="I250" s="358">
        <v>2165.2800000000002</v>
      </c>
      <c r="J250" s="324">
        <v>1.022701741766941E-3</v>
      </c>
    </row>
    <row r="251" spans="1:10" ht="25.5">
      <c r="A251" s="323" t="s">
        <v>649</v>
      </c>
      <c r="B251" s="357" t="s">
        <v>650</v>
      </c>
      <c r="C251" s="371" t="s">
        <v>20</v>
      </c>
      <c r="D251" s="371" t="s">
        <v>651</v>
      </c>
      <c r="E251" s="356" t="s">
        <v>62</v>
      </c>
      <c r="F251" s="357">
        <v>1</v>
      </c>
      <c r="G251" s="358">
        <v>27.64</v>
      </c>
      <c r="H251" s="358">
        <v>35.6</v>
      </c>
      <c r="I251" s="358">
        <v>35.6</v>
      </c>
      <c r="J251" s="324">
        <v>1.6814537614951924E-5</v>
      </c>
    </row>
    <row r="252" spans="1:10" ht="38.25">
      <c r="A252" s="323" t="s">
        <v>652</v>
      </c>
      <c r="B252" s="357" t="s">
        <v>653</v>
      </c>
      <c r="C252" s="371" t="s">
        <v>20</v>
      </c>
      <c r="D252" s="371" t="s">
        <v>654</v>
      </c>
      <c r="E252" s="356" t="s">
        <v>62</v>
      </c>
      <c r="F252" s="357">
        <v>2</v>
      </c>
      <c r="G252" s="358">
        <v>66.709999999999994</v>
      </c>
      <c r="H252" s="358">
        <v>85.93</v>
      </c>
      <c r="I252" s="358">
        <v>171.86</v>
      </c>
      <c r="J252" s="324">
        <v>8.1172652654652749E-5</v>
      </c>
    </row>
    <row r="253" spans="1:10">
      <c r="A253" s="321" t="s">
        <v>655</v>
      </c>
      <c r="B253" s="344"/>
      <c r="C253" s="344"/>
      <c r="D253" s="344" t="s">
        <v>656</v>
      </c>
      <c r="E253" s="344"/>
      <c r="F253" s="346"/>
      <c r="G253" s="344"/>
      <c r="H253" s="344"/>
      <c r="I253" s="314">
        <v>19812.55</v>
      </c>
      <c r="J253" s="322">
        <v>9.3578333489639266E-3</v>
      </c>
    </row>
    <row r="254" spans="1:10" ht="38.25">
      <c r="A254" s="323" t="s">
        <v>657</v>
      </c>
      <c r="B254" s="357" t="s">
        <v>658</v>
      </c>
      <c r="C254" s="371" t="s">
        <v>20</v>
      </c>
      <c r="D254" s="371" t="s">
        <v>659</v>
      </c>
      <c r="E254" s="356" t="s">
        <v>62</v>
      </c>
      <c r="F254" s="357">
        <v>4</v>
      </c>
      <c r="G254" s="358">
        <v>483.14</v>
      </c>
      <c r="H254" s="358">
        <v>622.38</v>
      </c>
      <c r="I254" s="358">
        <v>2489.52</v>
      </c>
      <c r="J254" s="324">
        <v>1.1758462832352561E-3</v>
      </c>
    </row>
    <row r="255" spans="1:10" ht="25.5">
      <c r="A255" s="323" t="s">
        <v>660</v>
      </c>
      <c r="B255" s="357" t="s">
        <v>661</v>
      </c>
      <c r="C255" s="371" t="s">
        <v>20</v>
      </c>
      <c r="D255" s="371" t="s">
        <v>662</v>
      </c>
      <c r="E255" s="356" t="s">
        <v>62</v>
      </c>
      <c r="F255" s="357">
        <v>1</v>
      </c>
      <c r="G255" s="358">
        <v>237.72</v>
      </c>
      <c r="H255" s="358">
        <v>306.23</v>
      </c>
      <c r="I255" s="358">
        <v>306.23</v>
      </c>
      <c r="J255" s="324">
        <v>1.4463808578164965E-4</v>
      </c>
    </row>
    <row r="256" spans="1:10" ht="25.5">
      <c r="A256" s="323" t="s">
        <v>663</v>
      </c>
      <c r="B256" s="357" t="s">
        <v>664</v>
      </c>
      <c r="C256" s="371" t="s">
        <v>20</v>
      </c>
      <c r="D256" s="371" t="s">
        <v>665</v>
      </c>
      <c r="E256" s="356" t="s">
        <v>62</v>
      </c>
      <c r="F256" s="357">
        <v>2</v>
      </c>
      <c r="G256" s="358">
        <v>180.75</v>
      </c>
      <c r="H256" s="358">
        <v>232.84</v>
      </c>
      <c r="I256" s="358">
        <v>465.68</v>
      </c>
      <c r="J256" s="324">
        <v>2.1994926619468575E-4</v>
      </c>
    </row>
    <row r="257" spans="1:10" ht="25.5">
      <c r="A257" s="323" t="s">
        <v>666</v>
      </c>
      <c r="B257" s="357" t="s">
        <v>667</v>
      </c>
      <c r="C257" s="371" t="s">
        <v>20</v>
      </c>
      <c r="D257" s="371" t="s">
        <v>668</v>
      </c>
      <c r="E257" s="356" t="s">
        <v>62</v>
      </c>
      <c r="F257" s="357">
        <v>18</v>
      </c>
      <c r="G257" s="358">
        <v>325.36</v>
      </c>
      <c r="H257" s="358">
        <v>419.12</v>
      </c>
      <c r="I257" s="358">
        <v>7544.16</v>
      </c>
      <c r="J257" s="324">
        <v>3.5632461262139247E-3</v>
      </c>
    </row>
    <row r="258" spans="1:10" ht="25.5">
      <c r="A258" s="323" t="s">
        <v>669</v>
      </c>
      <c r="B258" s="357" t="s">
        <v>670</v>
      </c>
      <c r="C258" s="371" t="s">
        <v>20</v>
      </c>
      <c r="D258" s="371" t="s">
        <v>671</v>
      </c>
      <c r="E258" s="356" t="s">
        <v>62</v>
      </c>
      <c r="F258" s="357">
        <v>6</v>
      </c>
      <c r="G258" s="358">
        <v>357</v>
      </c>
      <c r="H258" s="358">
        <v>459.88</v>
      </c>
      <c r="I258" s="358">
        <v>2759.28</v>
      </c>
      <c r="J258" s="324">
        <v>1.3032589143310265E-3</v>
      </c>
    </row>
    <row r="259" spans="1:10" ht="38.25">
      <c r="A259" s="323" t="s">
        <v>672</v>
      </c>
      <c r="B259" s="357" t="s">
        <v>673</v>
      </c>
      <c r="C259" s="371" t="s">
        <v>20</v>
      </c>
      <c r="D259" s="371" t="s">
        <v>674</v>
      </c>
      <c r="E259" s="356" t="s">
        <v>62</v>
      </c>
      <c r="F259" s="357">
        <v>3</v>
      </c>
      <c r="G259" s="358">
        <v>586.91999999999996</v>
      </c>
      <c r="H259" s="358">
        <v>756.07</v>
      </c>
      <c r="I259" s="358">
        <v>2268.21</v>
      </c>
      <c r="J259" s="324">
        <v>1.0713174821238795E-3</v>
      </c>
    </row>
    <row r="260" spans="1:10" ht="25.5">
      <c r="A260" s="323" t="s">
        <v>675</v>
      </c>
      <c r="B260" s="357" t="s">
        <v>676</v>
      </c>
      <c r="C260" s="371" t="s">
        <v>20</v>
      </c>
      <c r="D260" s="371" t="s">
        <v>677</v>
      </c>
      <c r="E260" s="356" t="s">
        <v>62</v>
      </c>
      <c r="F260" s="357">
        <v>2</v>
      </c>
      <c r="G260" s="358">
        <v>1373.92</v>
      </c>
      <c r="H260" s="358">
        <v>1769.88</v>
      </c>
      <c r="I260" s="358">
        <v>3539.76</v>
      </c>
      <c r="J260" s="324">
        <v>1.6718940356152312E-3</v>
      </c>
    </row>
    <row r="261" spans="1:10" ht="25.5">
      <c r="A261" s="323" t="s">
        <v>678</v>
      </c>
      <c r="B261" s="357" t="s">
        <v>679</v>
      </c>
      <c r="C261" s="371" t="s">
        <v>20</v>
      </c>
      <c r="D261" s="371" t="s">
        <v>680</v>
      </c>
      <c r="E261" s="356" t="s">
        <v>62</v>
      </c>
      <c r="F261" s="357">
        <v>3</v>
      </c>
      <c r="G261" s="358">
        <v>113.78</v>
      </c>
      <c r="H261" s="358">
        <v>146.57</v>
      </c>
      <c r="I261" s="358">
        <v>439.71</v>
      </c>
      <c r="J261" s="324">
        <v>2.0768315546827279E-4</v>
      </c>
    </row>
    <row r="262" spans="1:10">
      <c r="A262" s="321" t="s">
        <v>681</v>
      </c>
      <c r="B262" s="344"/>
      <c r="C262" s="344"/>
      <c r="D262" s="344" t="s">
        <v>682</v>
      </c>
      <c r="E262" s="344"/>
      <c r="F262" s="346"/>
      <c r="G262" s="344"/>
      <c r="H262" s="344"/>
      <c r="I262" s="314">
        <v>21690.92</v>
      </c>
      <c r="J262" s="322">
        <v>1.0245022197834635E-2</v>
      </c>
    </row>
    <row r="263" spans="1:10">
      <c r="A263" s="321" t="s">
        <v>683</v>
      </c>
      <c r="B263" s="344"/>
      <c r="C263" s="344"/>
      <c r="D263" s="344" t="s">
        <v>684</v>
      </c>
      <c r="E263" s="344"/>
      <c r="F263" s="346"/>
      <c r="G263" s="344"/>
      <c r="H263" s="344"/>
      <c r="I263" s="314">
        <v>14869.02</v>
      </c>
      <c r="J263" s="322">
        <v>7.0229128114458559E-3</v>
      </c>
    </row>
    <row r="264" spans="1:10" ht="25.5">
      <c r="A264" s="323" t="s">
        <v>685</v>
      </c>
      <c r="B264" s="357" t="s">
        <v>686</v>
      </c>
      <c r="C264" s="371" t="s">
        <v>590</v>
      </c>
      <c r="D264" s="371" t="s">
        <v>687</v>
      </c>
      <c r="E264" s="356" t="s">
        <v>62</v>
      </c>
      <c r="F264" s="357">
        <v>45</v>
      </c>
      <c r="G264" s="358">
        <v>135.57</v>
      </c>
      <c r="H264" s="358">
        <v>174.64</v>
      </c>
      <c r="I264" s="358">
        <v>7858.8</v>
      </c>
      <c r="J264" s="324">
        <v>3.7118564103478706E-3</v>
      </c>
    </row>
    <row r="265" spans="1:10" ht="25.5">
      <c r="A265" s="323" t="s">
        <v>688</v>
      </c>
      <c r="B265" s="357" t="s">
        <v>689</v>
      </c>
      <c r="C265" s="371" t="s">
        <v>590</v>
      </c>
      <c r="D265" s="371" t="s">
        <v>690</v>
      </c>
      <c r="E265" s="356" t="s">
        <v>62</v>
      </c>
      <c r="F265" s="357">
        <v>42</v>
      </c>
      <c r="G265" s="358">
        <v>129.57</v>
      </c>
      <c r="H265" s="358">
        <v>166.91</v>
      </c>
      <c r="I265" s="358">
        <v>7010.22</v>
      </c>
      <c r="J265" s="324">
        <v>3.3110564010979857E-3</v>
      </c>
    </row>
    <row r="266" spans="1:10">
      <c r="A266" s="321" t="s">
        <v>691</v>
      </c>
      <c r="B266" s="344"/>
      <c r="C266" s="344"/>
      <c r="D266" s="344" t="s">
        <v>692</v>
      </c>
      <c r="E266" s="344"/>
      <c r="F266" s="346"/>
      <c r="G266" s="344"/>
      <c r="H266" s="344"/>
      <c r="I266" s="314">
        <v>6821.9</v>
      </c>
      <c r="J266" s="322">
        <v>3.222109386388779E-3</v>
      </c>
    </row>
    <row r="267" spans="1:10" ht="25.5">
      <c r="A267" s="323" t="s">
        <v>693</v>
      </c>
      <c r="B267" s="357" t="s">
        <v>694</v>
      </c>
      <c r="C267" s="371" t="s">
        <v>20</v>
      </c>
      <c r="D267" s="371" t="s">
        <v>695</v>
      </c>
      <c r="E267" s="356" t="s">
        <v>62</v>
      </c>
      <c r="F267" s="357">
        <v>75</v>
      </c>
      <c r="G267" s="358">
        <v>35.9</v>
      </c>
      <c r="H267" s="358">
        <v>46.24</v>
      </c>
      <c r="I267" s="358">
        <v>3468</v>
      </c>
      <c r="J267" s="324">
        <v>1.6380004620408224E-3</v>
      </c>
    </row>
    <row r="268" spans="1:10" ht="25.5">
      <c r="A268" s="323" t="s">
        <v>696</v>
      </c>
      <c r="B268" s="357" t="s">
        <v>697</v>
      </c>
      <c r="C268" s="371" t="s">
        <v>20</v>
      </c>
      <c r="D268" s="371" t="s">
        <v>698</v>
      </c>
      <c r="E268" s="356" t="s">
        <v>62</v>
      </c>
      <c r="F268" s="357">
        <v>3</v>
      </c>
      <c r="G268" s="358">
        <v>38.08</v>
      </c>
      <c r="H268" s="358">
        <v>49.05</v>
      </c>
      <c r="I268" s="358">
        <v>147.15</v>
      </c>
      <c r="J268" s="324">
        <v>6.9501663203375719E-5</v>
      </c>
    </row>
    <row r="269" spans="1:10" ht="25.5">
      <c r="A269" s="323" t="s">
        <v>699</v>
      </c>
      <c r="B269" s="357" t="s">
        <v>700</v>
      </c>
      <c r="C269" s="371" t="s">
        <v>20</v>
      </c>
      <c r="D269" s="371" t="s">
        <v>701</v>
      </c>
      <c r="E269" s="356" t="s">
        <v>62</v>
      </c>
      <c r="F269" s="357">
        <v>23</v>
      </c>
      <c r="G269" s="358">
        <v>57.28</v>
      </c>
      <c r="H269" s="358">
        <v>73.78</v>
      </c>
      <c r="I269" s="358">
        <v>1696.94</v>
      </c>
      <c r="J269" s="324">
        <v>8.0149610843585726E-4</v>
      </c>
    </row>
    <row r="270" spans="1:10" ht="25.5">
      <c r="A270" s="323" t="s">
        <v>702</v>
      </c>
      <c r="B270" s="357" t="s">
        <v>703</v>
      </c>
      <c r="C270" s="371" t="s">
        <v>20</v>
      </c>
      <c r="D270" s="371" t="s">
        <v>704</v>
      </c>
      <c r="E270" s="356" t="s">
        <v>62</v>
      </c>
      <c r="F270" s="357">
        <v>32</v>
      </c>
      <c r="G270" s="358">
        <v>30.43</v>
      </c>
      <c r="H270" s="358">
        <v>39.19</v>
      </c>
      <c r="I270" s="358">
        <v>1254.08</v>
      </c>
      <c r="J270" s="324">
        <v>5.923251497797447E-4</v>
      </c>
    </row>
    <row r="271" spans="1:10" ht="25.5">
      <c r="A271" s="323" t="s">
        <v>705</v>
      </c>
      <c r="B271" s="357" t="s">
        <v>706</v>
      </c>
      <c r="C271" s="371" t="s">
        <v>20</v>
      </c>
      <c r="D271" s="371" t="s">
        <v>707</v>
      </c>
      <c r="E271" s="356" t="s">
        <v>62</v>
      </c>
      <c r="F271" s="357">
        <v>4</v>
      </c>
      <c r="G271" s="358">
        <v>37.03</v>
      </c>
      <c r="H271" s="358">
        <v>47.7</v>
      </c>
      <c r="I271" s="358">
        <v>190.8</v>
      </c>
      <c r="J271" s="324">
        <v>9.0118364520585042E-5</v>
      </c>
    </row>
    <row r="272" spans="1:10" ht="25.5">
      <c r="A272" s="323" t="s">
        <v>708</v>
      </c>
      <c r="B272" s="357" t="s">
        <v>709</v>
      </c>
      <c r="C272" s="371" t="s">
        <v>20</v>
      </c>
      <c r="D272" s="371" t="s">
        <v>710</v>
      </c>
      <c r="E272" s="356" t="s">
        <v>62</v>
      </c>
      <c r="F272" s="357">
        <v>1</v>
      </c>
      <c r="G272" s="358">
        <v>50.41</v>
      </c>
      <c r="H272" s="358">
        <v>64.930000000000007</v>
      </c>
      <c r="I272" s="358">
        <v>64.930000000000007</v>
      </c>
      <c r="J272" s="324">
        <v>3.0667638408394057E-5</v>
      </c>
    </row>
    <row r="273" spans="1:10">
      <c r="A273" s="321" t="s">
        <v>711</v>
      </c>
      <c r="B273" s="344"/>
      <c r="C273" s="344"/>
      <c r="D273" s="344" t="s">
        <v>712</v>
      </c>
      <c r="E273" s="344"/>
      <c r="F273" s="346"/>
      <c r="G273" s="344"/>
      <c r="H273" s="344"/>
      <c r="I273" s="314">
        <v>93163.09</v>
      </c>
      <c r="J273" s="322">
        <v>4.400264834635257E-2</v>
      </c>
    </row>
    <row r="274" spans="1:10">
      <c r="A274" s="321" t="s">
        <v>713</v>
      </c>
      <c r="B274" s="344"/>
      <c r="C274" s="344"/>
      <c r="D274" s="344" t="s">
        <v>714</v>
      </c>
      <c r="E274" s="344"/>
      <c r="F274" s="346"/>
      <c r="G274" s="344"/>
      <c r="H274" s="344"/>
      <c r="I274" s="314">
        <v>89566.19</v>
      </c>
      <c r="J274" s="322">
        <v>4.2303766033228399E-2</v>
      </c>
    </row>
    <row r="275" spans="1:10" ht="25.5">
      <c r="A275" s="323" t="s">
        <v>715</v>
      </c>
      <c r="B275" s="357" t="s">
        <v>716</v>
      </c>
      <c r="C275" s="371" t="s">
        <v>20</v>
      </c>
      <c r="D275" s="371" t="s">
        <v>717</v>
      </c>
      <c r="E275" s="356" t="s">
        <v>39</v>
      </c>
      <c r="F275" s="357">
        <v>1670.35</v>
      </c>
      <c r="G275" s="358">
        <v>17.43</v>
      </c>
      <c r="H275" s="358">
        <v>22.45</v>
      </c>
      <c r="I275" s="358">
        <v>37499.35</v>
      </c>
      <c r="J275" s="324">
        <v>1.7711635705372122E-2</v>
      </c>
    </row>
    <row r="276" spans="1:10" ht="25.5">
      <c r="A276" s="323" t="s">
        <v>718</v>
      </c>
      <c r="B276" s="357" t="s">
        <v>719</v>
      </c>
      <c r="C276" s="371" t="s">
        <v>20</v>
      </c>
      <c r="D276" s="371" t="s">
        <v>720</v>
      </c>
      <c r="E276" s="356" t="s">
        <v>39</v>
      </c>
      <c r="F276" s="357">
        <v>340.61</v>
      </c>
      <c r="G276" s="358">
        <v>31.91</v>
      </c>
      <c r="H276" s="358">
        <v>41.1</v>
      </c>
      <c r="I276" s="358">
        <v>13999.07</v>
      </c>
      <c r="J276" s="324">
        <v>6.612019356442277E-3</v>
      </c>
    </row>
    <row r="277" spans="1:10" ht="25.5">
      <c r="A277" s="323" t="s">
        <v>721</v>
      </c>
      <c r="B277" s="357" t="s">
        <v>722</v>
      </c>
      <c r="C277" s="371" t="s">
        <v>20</v>
      </c>
      <c r="D277" s="371" t="s">
        <v>723</v>
      </c>
      <c r="E277" s="356" t="s">
        <v>39</v>
      </c>
      <c r="F277" s="357">
        <v>340.61</v>
      </c>
      <c r="G277" s="358">
        <v>16.72</v>
      </c>
      <c r="H277" s="358">
        <v>21.53</v>
      </c>
      <c r="I277" s="358">
        <v>7333.33</v>
      </c>
      <c r="J277" s="324">
        <v>3.4636672226925676E-3</v>
      </c>
    </row>
    <row r="278" spans="1:10" ht="25.5">
      <c r="A278" s="323" t="s">
        <v>724</v>
      </c>
      <c r="B278" s="357" t="s">
        <v>725</v>
      </c>
      <c r="C278" s="371" t="s">
        <v>20</v>
      </c>
      <c r="D278" s="371" t="s">
        <v>726</v>
      </c>
      <c r="E278" s="356" t="s">
        <v>39</v>
      </c>
      <c r="F278" s="357">
        <v>1670.35</v>
      </c>
      <c r="G278" s="358">
        <v>14.29</v>
      </c>
      <c r="H278" s="358">
        <v>18.399999999999999</v>
      </c>
      <c r="I278" s="358">
        <v>30734.44</v>
      </c>
      <c r="J278" s="324">
        <v>1.4516443748721434E-2</v>
      </c>
    </row>
    <row r="279" spans="1:10">
      <c r="A279" s="321" t="s">
        <v>727</v>
      </c>
      <c r="B279" s="344"/>
      <c r="C279" s="344"/>
      <c r="D279" s="344" t="s">
        <v>728</v>
      </c>
      <c r="E279" s="344"/>
      <c r="F279" s="346"/>
      <c r="G279" s="344"/>
      <c r="H279" s="344"/>
      <c r="I279" s="314">
        <v>3596.9</v>
      </c>
      <c r="J279" s="322">
        <v>1.6988823131241736E-3</v>
      </c>
    </row>
    <row r="280" spans="1:10" s="311" customFormat="1" ht="25.5">
      <c r="A280" s="323" t="s">
        <v>729</v>
      </c>
      <c r="B280" s="357" t="s">
        <v>730</v>
      </c>
      <c r="C280" s="371" t="s">
        <v>20</v>
      </c>
      <c r="D280" s="371" t="s">
        <v>731</v>
      </c>
      <c r="E280" s="356" t="s">
        <v>39</v>
      </c>
      <c r="F280" s="357">
        <v>77.62</v>
      </c>
      <c r="G280" s="358">
        <v>18.21</v>
      </c>
      <c r="H280" s="358">
        <v>23.45</v>
      </c>
      <c r="I280" s="358">
        <v>1820.18</v>
      </c>
      <c r="J280" s="324">
        <v>8.5970463696582013E-4</v>
      </c>
    </row>
    <row r="281" spans="1:10" s="311" customFormat="1" ht="25.5">
      <c r="A281" s="323" t="s">
        <v>732</v>
      </c>
      <c r="B281" s="357" t="s">
        <v>733</v>
      </c>
      <c r="C281" s="371" t="s">
        <v>20</v>
      </c>
      <c r="D281" s="371" t="s">
        <v>734</v>
      </c>
      <c r="E281" s="356" t="s">
        <v>39</v>
      </c>
      <c r="F281" s="357">
        <v>77.62</v>
      </c>
      <c r="G281" s="358">
        <v>17.77</v>
      </c>
      <c r="H281" s="358">
        <v>22.89</v>
      </c>
      <c r="I281" s="358">
        <v>1776.72</v>
      </c>
      <c r="J281" s="324">
        <v>8.3917767615835346E-4</v>
      </c>
    </row>
    <row r="282" spans="1:10" s="311" customFormat="1">
      <c r="A282" s="321" t="s">
        <v>735</v>
      </c>
      <c r="B282" s="344"/>
      <c r="C282" s="344"/>
      <c r="D282" s="344" t="s">
        <v>736</v>
      </c>
      <c r="E282" s="344"/>
      <c r="F282" s="346"/>
      <c r="G282" s="344"/>
      <c r="H282" s="344"/>
      <c r="I282" s="314">
        <v>45024.13</v>
      </c>
      <c r="J282" s="322">
        <v>2.1265728299592286E-2</v>
      </c>
    </row>
    <row r="283" spans="1:10" s="311" customFormat="1">
      <c r="A283" s="321" t="s">
        <v>737</v>
      </c>
      <c r="B283" s="344"/>
      <c r="C283" s="344"/>
      <c r="D283" s="344" t="s">
        <v>738</v>
      </c>
      <c r="E283" s="344"/>
      <c r="F283" s="346"/>
      <c r="G283" s="344"/>
      <c r="H283" s="344"/>
      <c r="I283" s="314">
        <v>3435.21</v>
      </c>
      <c r="J283" s="322">
        <v>1.6225131393331181E-3</v>
      </c>
    </row>
    <row r="284" spans="1:10" s="311" customFormat="1" ht="25.5">
      <c r="A284" s="323" t="s">
        <v>739</v>
      </c>
      <c r="B284" s="357" t="s">
        <v>740</v>
      </c>
      <c r="C284" s="371" t="s">
        <v>20</v>
      </c>
      <c r="D284" s="371" t="s">
        <v>741</v>
      </c>
      <c r="E284" s="356" t="s">
        <v>39</v>
      </c>
      <c r="F284" s="357">
        <v>340.61</v>
      </c>
      <c r="G284" s="358">
        <v>5.9</v>
      </c>
      <c r="H284" s="358">
        <v>7.6</v>
      </c>
      <c r="I284" s="358">
        <v>2588.63</v>
      </c>
      <c r="J284" s="324">
        <v>1.2226577670278933E-3</v>
      </c>
    </row>
    <row r="285" spans="1:10" s="311" customFormat="1" ht="25.5">
      <c r="A285" s="323" t="s">
        <v>742</v>
      </c>
      <c r="B285" s="357" t="s">
        <v>743</v>
      </c>
      <c r="C285" s="371" t="s">
        <v>20</v>
      </c>
      <c r="D285" s="371" t="s">
        <v>744</v>
      </c>
      <c r="E285" s="356" t="s">
        <v>39</v>
      </c>
      <c r="F285" s="357">
        <v>368.08</v>
      </c>
      <c r="G285" s="358">
        <v>1.79</v>
      </c>
      <c r="H285" s="358">
        <v>2.2999999999999998</v>
      </c>
      <c r="I285" s="358">
        <v>846.58</v>
      </c>
      <c r="J285" s="324">
        <v>3.9985537230522475E-4</v>
      </c>
    </row>
    <row r="286" spans="1:10" s="311" customFormat="1">
      <c r="A286" s="321" t="s">
        <v>745</v>
      </c>
      <c r="B286" s="344"/>
      <c r="C286" s="344"/>
      <c r="D286" s="344" t="s">
        <v>746</v>
      </c>
      <c r="E286" s="344"/>
      <c r="F286" s="346"/>
      <c r="G286" s="344"/>
      <c r="H286" s="344"/>
      <c r="I286" s="314">
        <v>41588.92</v>
      </c>
      <c r="J286" s="322">
        <v>1.9643215160259169E-2</v>
      </c>
    </row>
    <row r="287" spans="1:10" s="311" customFormat="1" ht="38.25">
      <c r="A287" s="323" t="s">
        <v>747</v>
      </c>
      <c r="B287" s="357" t="s">
        <v>748</v>
      </c>
      <c r="C287" s="371" t="s">
        <v>20</v>
      </c>
      <c r="D287" s="371" t="s">
        <v>749</v>
      </c>
      <c r="E287" s="356" t="s">
        <v>62</v>
      </c>
      <c r="F287" s="357">
        <v>1</v>
      </c>
      <c r="G287" s="358">
        <v>12276.05</v>
      </c>
      <c r="H287" s="358">
        <v>15814</v>
      </c>
      <c r="I287" s="358">
        <v>15814</v>
      </c>
      <c r="J287" s="324">
        <v>7.4692443214283638E-3</v>
      </c>
    </row>
    <row r="288" spans="1:10">
      <c r="A288" s="325" t="s">
        <v>750</v>
      </c>
      <c r="B288" s="349" t="s">
        <v>751</v>
      </c>
      <c r="C288" s="347" t="s">
        <v>20</v>
      </c>
      <c r="D288" s="347" t="s">
        <v>752</v>
      </c>
      <c r="E288" s="348" t="s">
        <v>753</v>
      </c>
      <c r="F288" s="349">
        <v>1</v>
      </c>
      <c r="G288" s="315">
        <v>1160.07</v>
      </c>
      <c r="H288" s="315">
        <v>1494.4</v>
      </c>
      <c r="I288" s="315">
        <v>1494.4</v>
      </c>
      <c r="J288" s="326">
        <v>7.0583272505011672E-4</v>
      </c>
    </row>
    <row r="289" spans="1:10" ht="38.25">
      <c r="A289" s="323" t="s">
        <v>754</v>
      </c>
      <c r="B289" s="357" t="s">
        <v>755</v>
      </c>
      <c r="C289" s="371" t="s">
        <v>590</v>
      </c>
      <c r="D289" s="371" t="s">
        <v>756</v>
      </c>
      <c r="E289" s="356" t="s">
        <v>39</v>
      </c>
      <c r="F289" s="357">
        <v>33.94</v>
      </c>
      <c r="G289" s="358">
        <v>250</v>
      </c>
      <c r="H289" s="358">
        <v>322.05</v>
      </c>
      <c r="I289" s="358">
        <v>10930.37</v>
      </c>
      <c r="J289" s="324">
        <v>5.1626156604028675E-3</v>
      </c>
    </row>
    <row r="290" spans="1:10" ht="25.5">
      <c r="A290" s="323" t="s">
        <v>757</v>
      </c>
      <c r="B290" s="357" t="s">
        <v>758</v>
      </c>
      <c r="C290" s="371" t="s">
        <v>20</v>
      </c>
      <c r="D290" s="371" t="s">
        <v>759</v>
      </c>
      <c r="E290" s="356" t="s">
        <v>62</v>
      </c>
      <c r="F290" s="357">
        <v>3</v>
      </c>
      <c r="G290" s="358">
        <v>1085.77</v>
      </c>
      <c r="H290" s="358">
        <v>1398.68</v>
      </c>
      <c r="I290" s="358">
        <v>4196.04</v>
      </c>
      <c r="J290" s="324">
        <v>1.981867202636036E-3</v>
      </c>
    </row>
    <row r="291" spans="1:10" ht="38.25">
      <c r="A291" s="323" t="s">
        <v>760</v>
      </c>
      <c r="B291" s="357" t="s">
        <v>761</v>
      </c>
      <c r="C291" s="371" t="s">
        <v>20</v>
      </c>
      <c r="D291" s="371" t="s">
        <v>762</v>
      </c>
      <c r="E291" s="356" t="s">
        <v>62</v>
      </c>
      <c r="F291" s="357">
        <v>5</v>
      </c>
      <c r="G291" s="358">
        <v>1250.6500000000001</v>
      </c>
      <c r="H291" s="358">
        <v>1611.08</v>
      </c>
      <c r="I291" s="358">
        <v>8055.4</v>
      </c>
      <c r="J291" s="324">
        <v>3.80471422200797E-3</v>
      </c>
    </row>
    <row r="292" spans="1:10" ht="25.5">
      <c r="A292" s="323" t="s">
        <v>763</v>
      </c>
      <c r="B292" s="357" t="s">
        <v>764</v>
      </c>
      <c r="C292" s="371" t="s">
        <v>20</v>
      </c>
      <c r="D292" s="371" t="s">
        <v>765</v>
      </c>
      <c r="E292" s="356" t="s">
        <v>39</v>
      </c>
      <c r="F292" s="357">
        <v>27.18</v>
      </c>
      <c r="G292" s="358">
        <v>19.920000000000002</v>
      </c>
      <c r="H292" s="358">
        <v>25.66</v>
      </c>
      <c r="I292" s="358">
        <v>697.43</v>
      </c>
      <c r="J292" s="324">
        <v>3.2940907215718877E-4</v>
      </c>
    </row>
    <row r="293" spans="1:10" ht="25.5">
      <c r="A293" s="323" t="s">
        <v>766</v>
      </c>
      <c r="B293" s="357" t="s">
        <v>767</v>
      </c>
      <c r="C293" s="371" t="s">
        <v>20</v>
      </c>
      <c r="D293" s="371" t="s">
        <v>768</v>
      </c>
      <c r="E293" s="356" t="s">
        <v>62</v>
      </c>
      <c r="F293" s="357">
        <v>4</v>
      </c>
      <c r="G293" s="358">
        <v>77.88</v>
      </c>
      <c r="H293" s="358">
        <v>100.32</v>
      </c>
      <c r="I293" s="358">
        <v>401.28</v>
      </c>
      <c r="J293" s="324">
        <v>1.8953195657662664E-4</v>
      </c>
    </row>
    <row r="294" spans="1:10">
      <c r="A294" s="327"/>
      <c r="B294" s="328"/>
      <c r="C294" s="328"/>
      <c r="D294" s="328"/>
      <c r="E294" s="328"/>
      <c r="F294" s="328"/>
      <c r="G294" s="328"/>
      <c r="H294" s="328"/>
      <c r="I294" s="328"/>
      <c r="J294" s="329"/>
    </row>
    <row r="295" spans="1:10">
      <c r="A295" s="437"/>
      <c r="B295" s="438"/>
      <c r="C295" s="438"/>
      <c r="D295" s="331"/>
      <c r="E295" s="330"/>
      <c r="F295" s="439" t="s">
        <v>769</v>
      </c>
      <c r="G295" s="440"/>
      <c r="H295" s="441">
        <v>1643719.13</v>
      </c>
      <c r="I295" s="441"/>
      <c r="J295" s="442"/>
    </row>
    <row r="296" spans="1:10">
      <c r="A296" s="437"/>
      <c r="B296" s="438"/>
      <c r="C296" s="438"/>
      <c r="D296" s="331"/>
      <c r="E296" s="330"/>
      <c r="F296" s="439" t="s">
        <v>770</v>
      </c>
      <c r="G296" s="440"/>
      <c r="H296" s="441">
        <v>473496.39</v>
      </c>
      <c r="I296" s="441"/>
      <c r="J296" s="442"/>
    </row>
    <row r="297" spans="1:10">
      <c r="A297" s="437"/>
      <c r="B297" s="438"/>
      <c r="C297" s="438"/>
      <c r="D297" s="331"/>
      <c r="E297" s="330"/>
      <c r="F297" s="439" t="s">
        <v>771</v>
      </c>
      <c r="G297" s="440"/>
      <c r="H297" s="441">
        <v>2117215.52</v>
      </c>
      <c r="I297" s="441"/>
      <c r="J297" s="442"/>
    </row>
    <row r="298" spans="1:10" s="313" customFormat="1">
      <c r="A298" s="332"/>
      <c r="B298" s="330"/>
      <c r="C298" s="330"/>
      <c r="D298" s="331"/>
      <c r="E298" s="330"/>
      <c r="F298" s="341"/>
      <c r="G298" s="330"/>
      <c r="H298" s="316"/>
      <c r="I298" s="316"/>
      <c r="J298" s="333"/>
    </row>
    <row r="299" spans="1:10" s="313" customFormat="1">
      <c r="A299" s="332"/>
      <c r="B299" s="330"/>
      <c r="C299" s="330"/>
      <c r="D299" s="331"/>
      <c r="E299" s="330"/>
      <c r="F299" s="341"/>
      <c r="G299" s="330"/>
      <c r="H299" s="316"/>
      <c r="I299" s="316"/>
      <c r="J299" s="333"/>
    </row>
    <row r="300" spans="1:10" s="313" customFormat="1">
      <c r="A300" s="332"/>
      <c r="B300" s="330"/>
      <c r="C300" s="330"/>
      <c r="D300" s="331"/>
      <c r="E300" s="330"/>
      <c r="F300" s="341"/>
      <c r="G300" s="330"/>
      <c r="H300" s="316"/>
      <c r="I300" s="316"/>
      <c r="J300" s="333"/>
    </row>
    <row r="301" spans="1:10" ht="15" thickBot="1">
      <c r="A301" s="334"/>
      <c r="B301" s="335"/>
      <c r="C301" s="335"/>
      <c r="D301" s="335"/>
      <c r="E301" s="335"/>
      <c r="F301" s="335"/>
      <c r="G301" s="335"/>
      <c r="H301" s="335"/>
      <c r="I301" s="335"/>
      <c r="J301" s="336"/>
    </row>
  </sheetData>
  <mergeCells count="22">
    <mergeCell ref="A297:C297"/>
    <mergeCell ref="F297:G297"/>
    <mergeCell ref="H297:J297"/>
    <mergeCell ref="A295:C295"/>
    <mergeCell ref="F295:G295"/>
    <mergeCell ref="H295:J295"/>
    <mergeCell ref="A296:C296"/>
    <mergeCell ref="F296:G296"/>
    <mergeCell ref="H296:J296"/>
    <mergeCell ref="E8:F8"/>
    <mergeCell ref="G8:H8"/>
    <mergeCell ref="A10:J10"/>
    <mergeCell ref="A1:J1"/>
    <mergeCell ref="A2:J2"/>
    <mergeCell ref="A3:J3"/>
    <mergeCell ref="A4:J4"/>
    <mergeCell ref="A5:J5"/>
    <mergeCell ref="A6:J6"/>
    <mergeCell ref="A7:J7"/>
    <mergeCell ref="G9:H9"/>
    <mergeCell ref="E9:F9"/>
    <mergeCell ref="I9:J9"/>
  </mergeCells>
  <printOptions horizontalCentered="1"/>
  <pageMargins left="0.51181102362204722" right="0.51181102362204722" top="0.59055118110236227" bottom="0.39370078740157483" header="0.51181102362204722" footer="0.51181102362204722"/>
  <pageSetup paperSize="9" scale="76" fitToHeight="0" orientation="landscape" r:id="rId1"/>
  <rowBreaks count="2" manualBreakCount="2">
    <brk id="154" max="9" man="1"/>
    <brk id="21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J301"/>
  <sheetViews>
    <sheetView showGridLines="0" showOutlineSymbols="0" showWhiteSpace="0" view="pageBreakPreview" topLeftCell="A287" zoomScale="115" zoomScaleNormal="85" zoomScaleSheetLayoutView="115" workbookViewId="0">
      <selection activeCell="J302" sqref="J302"/>
    </sheetView>
  </sheetViews>
  <sheetFormatPr defaultRowHeight="14.25"/>
  <cols>
    <col min="1" max="1" width="8.75" customWidth="1"/>
    <col min="2" max="2" width="73.75" customWidth="1"/>
    <col min="3" max="3" width="5" bestFit="1" customWidth="1"/>
    <col min="4" max="4" width="10" bestFit="1" customWidth="1"/>
    <col min="5" max="5" width="51.25" customWidth="1"/>
    <col min="6" max="6" width="16.5" bestFit="1" customWidth="1"/>
    <col min="7" max="8" width="0" hidden="1"/>
  </cols>
  <sheetData>
    <row r="1" spans="1:10" ht="30" customHeight="1">
      <c r="A1" s="425" t="s">
        <v>772</v>
      </c>
      <c r="B1" s="426"/>
      <c r="C1" s="426"/>
      <c r="D1" s="426"/>
      <c r="E1" s="427"/>
      <c r="F1" s="343"/>
      <c r="G1" s="343"/>
      <c r="H1" s="343"/>
      <c r="I1" s="343"/>
      <c r="J1" s="343"/>
    </row>
    <row r="2" spans="1:10" ht="30" customHeight="1">
      <c r="A2" s="428" t="s">
        <v>773</v>
      </c>
      <c r="B2" s="429"/>
      <c r="C2" s="429"/>
      <c r="D2" s="429"/>
      <c r="E2" s="430"/>
      <c r="F2" s="343"/>
      <c r="G2" s="343"/>
      <c r="H2" s="343"/>
      <c r="I2" s="343"/>
      <c r="J2" s="343"/>
    </row>
    <row r="3" spans="1:10" ht="30" customHeight="1">
      <c r="A3" s="428" t="s">
        <v>774</v>
      </c>
      <c r="B3" s="429"/>
      <c r="C3" s="429"/>
      <c r="D3" s="429"/>
      <c r="E3" s="430"/>
      <c r="F3" s="343"/>
      <c r="G3" s="343"/>
      <c r="H3" s="343"/>
      <c r="I3" s="343"/>
      <c r="J3" s="343"/>
    </row>
    <row r="4" spans="1:10">
      <c r="A4" s="443"/>
      <c r="B4" s="444"/>
      <c r="C4" s="444"/>
      <c r="D4" s="444"/>
      <c r="E4" s="445"/>
      <c r="F4" s="343"/>
      <c r="G4" s="343"/>
      <c r="H4" s="343"/>
      <c r="I4" s="343"/>
      <c r="J4" s="343"/>
    </row>
    <row r="5" spans="1:10" ht="13.9" customHeight="1">
      <c r="A5" s="431" t="s">
        <v>775</v>
      </c>
      <c r="B5" s="432"/>
      <c r="C5" s="432"/>
      <c r="D5" s="432"/>
      <c r="E5" s="433"/>
      <c r="F5" s="96"/>
      <c r="G5" s="96"/>
      <c r="H5" s="96"/>
      <c r="I5" s="96"/>
      <c r="J5" s="96"/>
    </row>
    <row r="6" spans="1:10" ht="13.9" customHeight="1">
      <c r="A6" s="431" t="s">
        <v>776</v>
      </c>
      <c r="B6" s="432"/>
      <c r="C6" s="432"/>
      <c r="D6" s="432"/>
      <c r="E6" s="433"/>
      <c r="F6" s="96"/>
      <c r="G6" s="96"/>
      <c r="H6" s="96"/>
      <c r="I6" s="96"/>
      <c r="J6" s="96"/>
    </row>
    <row r="7" spans="1:10" ht="13.9" customHeight="1">
      <c r="A7" s="431" t="s">
        <v>777</v>
      </c>
      <c r="B7" s="432"/>
      <c r="C7" s="432"/>
      <c r="D7" s="432"/>
      <c r="E7" s="433"/>
      <c r="F7" s="96"/>
      <c r="G7" s="96"/>
      <c r="H7" s="96"/>
      <c r="I7" s="96"/>
      <c r="J7" s="96"/>
    </row>
    <row r="8" spans="1:10" ht="13.9" customHeight="1">
      <c r="A8" s="431" t="s">
        <v>778</v>
      </c>
      <c r="B8" s="432"/>
      <c r="C8" s="432"/>
      <c r="D8" s="432"/>
      <c r="E8" s="433"/>
      <c r="F8" s="96"/>
      <c r="G8" s="96"/>
      <c r="H8" s="96"/>
      <c r="I8" s="96"/>
      <c r="J8" s="96"/>
    </row>
    <row r="9" spans="1:10" ht="31.9" customHeight="1">
      <c r="A9" s="142"/>
      <c r="B9" s="385"/>
      <c r="C9" s="318"/>
      <c r="D9" s="318"/>
      <c r="E9" s="301"/>
      <c r="F9" s="446"/>
      <c r="G9" s="446"/>
      <c r="H9" s="446"/>
      <c r="I9" s="446"/>
      <c r="J9" s="446"/>
    </row>
    <row r="10" spans="1:10" ht="15">
      <c r="A10" s="422" t="s">
        <v>779</v>
      </c>
      <c r="B10" s="423"/>
      <c r="C10" s="423"/>
      <c r="D10" s="423"/>
      <c r="E10" s="424"/>
      <c r="F10" s="343"/>
      <c r="G10" s="343"/>
      <c r="H10" s="343"/>
      <c r="I10" s="343"/>
      <c r="J10" s="343"/>
    </row>
    <row r="11" spans="1:10" ht="30" customHeight="1">
      <c r="A11" s="319" t="s">
        <v>4</v>
      </c>
      <c r="B11" s="370" t="s">
        <v>7</v>
      </c>
      <c r="C11" s="354" t="s">
        <v>8</v>
      </c>
      <c r="D11" s="355" t="s">
        <v>9</v>
      </c>
      <c r="E11" s="350" t="s">
        <v>779</v>
      </c>
      <c r="F11" s="343"/>
      <c r="G11" s="343"/>
      <c r="H11" s="343"/>
      <c r="I11" s="343"/>
      <c r="J11" s="343"/>
    </row>
    <row r="12" spans="1:10">
      <c r="A12" s="321" t="s">
        <v>14</v>
      </c>
      <c r="B12" s="344" t="s">
        <v>15</v>
      </c>
      <c r="C12" s="345"/>
      <c r="D12" s="346"/>
      <c r="E12" s="351"/>
      <c r="F12" s="343"/>
      <c r="G12" s="343"/>
      <c r="H12" s="343"/>
      <c r="I12" s="343"/>
      <c r="J12" s="343"/>
    </row>
    <row r="13" spans="1:10">
      <c r="A13" s="321" t="s">
        <v>16</v>
      </c>
      <c r="B13" s="344" t="s">
        <v>17</v>
      </c>
      <c r="C13" s="345"/>
      <c r="D13" s="346"/>
      <c r="E13" s="351"/>
      <c r="F13" s="343"/>
      <c r="G13" s="343"/>
      <c r="H13" s="343"/>
      <c r="I13" s="343"/>
      <c r="J13" s="343"/>
    </row>
    <row r="14" spans="1:10" ht="25.5">
      <c r="A14" s="323" t="s">
        <v>18</v>
      </c>
      <c r="B14" s="371" t="s">
        <v>21</v>
      </c>
      <c r="C14" s="356" t="s">
        <v>22</v>
      </c>
      <c r="D14" s="357" t="s">
        <v>780</v>
      </c>
      <c r="E14" s="352" t="s">
        <v>781</v>
      </c>
      <c r="F14" s="343"/>
      <c r="G14" s="343"/>
      <c r="H14" s="343"/>
      <c r="I14" s="343"/>
      <c r="J14" s="343"/>
    </row>
    <row r="15" spans="1:10">
      <c r="A15" s="321" t="s">
        <v>23</v>
      </c>
      <c r="B15" s="344" t="s">
        <v>24</v>
      </c>
      <c r="C15" s="345"/>
      <c r="D15" s="346"/>
      <c r="E15" s="351"/>
      <c r="F15" s="343"/>
      <c r="G15" s="343"/>
      <c r="H15" s="343"/>
      <c r="I15" s="343"/>
      <c r="J15" s="343"/>
    </row>
    <row r="16" spans="1:10">
      <c r="A16" s="323" t="s">
        <v>25</v>
      </c>
      <c r="B16" s="371" t="s">
        <v>27</v>
      </c>
      <c r="C16" s="356" t="s">
        <v>28</v>
      </c>
      <c r="D16" s="357" t="s">
        <v>782</v>
      </c>
      <c r="E16" s="352" t="s">
        <v>783</v>
      </c>
      <c r="F16" s="343"/>
      <c r="G16" s="343"/>
      <c r="H16" s="343"/>
      <c r="I16" s="343"/>
      <c r="J16" s="343"/>
    </row>
    <row r="17" spans="1:8">
      <c r="A17" s="323" t="s">
        <v>29</v>
      </c>
      <c r="B17" s="371" t="s">
        <v>31</v>
      </c>
      <c r="C17" s="356" t="s">
        <v>28</v>
      </c>
      <c r="D17" s="357" t="s">
        <v>784</v>
      </c>
      <c r="E17" s="352" t="s">
        <v>785</v>
      </c>
      <c r="F17" s="343"/>
      <c r="G17" s="343"/>
      <c r="H17" s="343"/>
    </row>
    <row r="18" spans="1:8">
      <c r="A18" s="321" t="s">
        <v>32</v>
      </c>
      <c r="B18" s="344" t="s">
        <v>33</v>
      </c>
      <c r="C18" s="345"/>
      <c r="D18" s="346"/>
      <c r="E18" s="351"/>
      <c r="F18" s="343"/>
      <c r="G18" s="343"/>
      <c r="H18" s="343"/>
    </row>
    <row r="19" spans="1:8">
      <c r="A19" s="321" t="s">
        <v>34</v>
      </c>
      <c r="B19" s="344" t="s">
        <v>35</v>
      </c>
      <c r="C19" s="345"/>
      <c r="D19" s="346"/>
      <c r="E19" s="351"/>
      <c r="F19" s="343"/>
      <c r="G19" s="343"/>
      <c r="H19" s="343"/>
    </row>
    <row r="20" spans="1:8" ht="25.5">
      <c r="A20" s="323" t="s">
        <v>36</v>
      </c>
      <c r="B20" s="371" t="s">
        <v>38</v>
      </c>
      <c r="C20" s="356" t="s">
        <v>39</v>
      </c>
      <c r="D20" s="357" t="s">
        <v>786</v>
      </c>
      <c r="E20" s="352" t="s">
        <v>787</v>
      </c>
      <c r="F20" s="343"/>
      <c r="G20" s="343"/>
      <c r="H20" s="343"/>
    </row>
    <row r="21" spans="1:8" ht="51">
      <c r="A21" s="325" t="s">
        <v>40</v>
      </c>
      <c r="B21" s="347" t="s">
        <v>42</v>
      </c>
      <c r="C21" s="348" t="s">
        <v>43</v>
      </c>
      <c r="D21" s="349" t="s">
        <v>788</v>
      </c>
      <c r="E21" s="353" t="s">
        <v>789</v>
      </c>
      <c r="F21" s="343"/>
      <c r="G21" s="343"/>
      <c r="H21" s="343"/>
    </row>
    <row r="22" spans="1:8" ht="25.5">
      <c r="A22" s="323" t="s">
        <v>44</v>
      </c>
      <c r="B22" s="371" t="s">
        <v>46</v>
      </c>
      <c r="C22" s="356" t="s">
        <v>39</v>
      </c>
      <c r="D22" s="357" t="s">
        <v>790</v>
      </c>
      <c r="E22" s="352" t="s">
        <v>791</v>
      </c>
      <c r="F22" s="343"/>
      <c r="G22" s="343"/>
      <c r="H22" s="343"/>
    </row>
    <row r="23" spans="1:8" ht="25.5">
      <c r="A23" s="323" t="s">
        <v>47</v>
      </c>
      <c r="B23" s="371" t="s">
        <v>49</v>
      </c>
      <c r="C23" s="356" t="s">
        <v>39</v>
      </c>
      <c r="D23" s="357" t="s">
        <v>792</v>
      </c>
      <c r="E23" s="352" t="s">
        <v>793</v>
      </c>
      <c r="F23" s="386"/>
      <c r="G23" s="386"/>
      <c r="H23" s="386"/>
    </row>
    <row r="24" spans="1:8" ht="25.5">
      <c r="A24" s="323" t="s">
        <v>50</v>
      </c>
      <c r="B24" s="371" t="s">
        <v>52</v>
      </c>
      <c r="C24" s="356" t="s">
        <v>39</v>
      </c>
      <c r="D24" s="357" t="s">
        <v>794</v>
      </c>
      <c r="E24" s="352" t="s">
        <v>793</v>
      </c>
      <c r="F24" s="95"/>
      <c r="G24" s="95"/>
      <c r="H24" s="343"/>
    </row>
    <row r="25" spans="1:8" ht="25.5">
      <c r="A25" s="323" t="s">
        <v>53</v>
      </c>
      <c r="B25" s="371" t="s">
        <v>55</v>
      </c>
      <c r="C25" s="356" t="s">
        <v>39</v>
      </c>
      <c r="D25" s="357" t="s">
        <v>794</v>
      </c>
      <c r="E25" s="352" t="s">
        <v>793</v>
      </c>
      <c r="F25" s="95"/>
      <c r="G25" s="95"/>
      <c r="H25" s="343"/>
    </row>
    <row r="26" spans="1:8" ht="25.5">
      <c r="A26" s="323" t="s">
        <v>56</v>
      </c>
      <c r="B26" s="371" t="s">
        <v>58</v>
      </c>
      <c r="C26" s="356" t="s">
        <v>39</v>
      </c>
      <c r="D26" s="357" t="s">
        <v>795</v>
      </c>
      <c r="E26" s="352" t="s">
        <v>796</v>
      </c>
      <c r="F26" s="95"/>
      <c r="G26" s="95"/>
      <c r="H26" s="343"/>
    </row>
    <row r="27" spans="1:8" ht="25.5">
      <c r="A27" s="323" t="s">
        <v>59</v>
      </c>
      <c r="B27" s="371" t="s">
        <v>61</v>
      </c>
      <c r="C27" s="356" t="s">
        <v>62</v>
      </c>
      <c r="D27" s="357" t="s">
        <v>797</v>
      </c>
      <c r="E27" s="352" t="s">
        <v>798</v>
      </c>
      <c r="F27" s="387"/>
      <c r="G27" s="387"/>
      <c r="H27" s="387"/>
    </row>
    <row r="28" spans="1:8">
      <c r="A28" s="321" t="s">
        <v>63</v>
      </c>
      <c r="B28" s="344" t="s">
        <v>64</v>
      </c>
      <c r="C28" s="345"/>
      <c r="D28" s="346"/>
      <c r="E28" s="351"/>
      <c r="F28" s="343"/>
      <c r="G28" s="343"/>
      <c r="H28" s="343"/>
    </row>
    <row r="29" spans="1:8">
      <c r="A29" s="321" t="s">
        <v>65</v>
      </c>
      <c r="B29" s="344" t="s">
        <v>66</v>
      </c>
      <c r="C29" s="345"/>
      <c r="D29" s="346"/>
      <c r="E29" s="351"/>
      <c r="F29" s="343"/>
      <c r="G29" s="343"/>
      <c r="H29" s="343"/>
    </row>
    <row r="30" spans="1:8">
      <c r="A30" s="323" t="s">
        <v>67</v>
      </c>
      <c r="B30" s="371" t="s">
        <v>69</v>
      </c>
      <c r="C30" s="356" t="s">
        <v>70</v>
      </c>
      <c r="D30" s="357" t="s">
        <v>799</v>
      </c>
      <c r="E30" s="352" t="s">
        <v>800</v>
      </c>
      <c r="F30" s="343"/>
      <c r="G30" s="343"/>
      <c r="H30" s="343"/>
    </row>
    <row r="31" spans="1:8">
      <c r="A31" s="321" t="s">
        <v>71</v>
      </c>
      <c r="B31" s="344" t="s">
        <v>72</v>
      </c>
      <c r="C31" s="345"/>
      <c r="D31" s="346"/>
      <c r="E31" s="351"/>
      <c r="F31" s="343"/>
      <c r="G31" s="343"/>
      <c r="H31" s="343"/>
    </row>
    <row r="32" spans="1:8" ht="25.5">
      <c r="A32" s="323" t="s">
        <v>73</v>
      </c>
      <c r="B32" s="371" t="s">
        <v>75</v>
      </c>
      <c r="C32" s="356" t="s">
        <v>70</v>
      </c>
      <c r="D32" s="357" t="s">
        <v>801</v>
      </c>
      <c r="E32" s="352" t="s">
        <v>802</v>
      </c>
      <c r="F32" s="343"/>
      <c r="G32" s="343"/>
      <c r="H32" s="343"/>
    </row>
    <row r="33" spans="1:5" ht="25.9" customHeight="1">
      <c r="A33" s="321" t="s">
        <v>76</v>
      </c>
      <c r="B33" s="344" t="s">
        <v>77</v>
      </c>
      <c r="C33" s="345"/>
      <c r="D33" s="346"/>
      <c r="E33" s="351"/>
    </row>
    <row r="34" spans="1:5" ht="38.25">
      <c r="A34" s="323" t="s">
        <v>78</v>
      </c>
      <c r="B34" s="371" t="s">
        <v>80</v>
      </c>
      <c r="C34" s="356" t="s">
        <v>70</v>
      </c>
      <c r="D34" s="357" t="s">
        <v>803</v>
      </c>
      <c r="E34" s="352" t="s">
        <v>804</v>
      </c>
    </row>
    <row r="35" spans="1:5" ht="25.5">
      <c r="A35" s="323" t="s">
        <v>81</v>
      </c>
      <c r="B35" s="371" t="s">
        <v>83</v>
      </c>
      <c r="C35" s="356" t="s">
        <v>84</v>
      </c>
      <c r="D35" s="357" t="s">
        <v>803</v>
      </c>
      <c r="E35" s="352" t="s">
        <v>805</v>
      </c>
    </row>
    <row r="36" spans="1:5" ht="25.5">
      <c r="A36" s="323" t="s">
        <v>85</v>
      </c>
      <c r="B36" s="371" t="s">
        <v>87</v>
      </c>
      <c r="C36" s="356" t="s">
        <v>84</v>
      </c>
      <c r="D36" s="357" t="s">
        <v>806</v>
      </c>
      <c r="E36" s="352" t="s">
        <v>807</v>
      </c>
    </row>
    <row r="37" spans="1:5">
      <c r="A37" s="321" t="s">
        <v>88</v>
      </c>
      <c r="B37" s="344" t="s">
        <v>89</v>
      </c>
      <c r="C37" s="345"/>
      <c r="D37" s="346"/>
      <c r="E37" s="351"/>
    </row>
    <row r="38" spans="1:5">
      <c r="A38" s="321" t="s">
        <v>90</v>
      </c>
      <c r="B38" s="344" t="s">
        <v>91</v>
      </c>
      <c r="C38" s="345"/>
      <c r="D38" s="346"/>
      <c r="E38" s="351"/>
    </row>
    <row r="39" spans="1:5" ht="25.5">
      <c r="A39" s="323" t="s">
        <v>92</v>
      </c>
      <c r="B39" s="371" t="s">
        <v>94</v>
      </c>
      <c r="C39" s="356" t="s">
        <v>70</v>
      </c>
      <c r="D39" s="357" t="s">
        <v>808</v>
      </c>
      <c r="E39" s="352" t="s">
        <v>809</v>
      </c>
    </row>
    <row r="40" spans="1:5" ht="25.5">
      <c r="A40" s="323" t="s">
        <v>95</v>
      </c>
      <c r="B40" s="371" t="s">
        <v>97</v>
      </c>
      <c r="C40" s="356" t="s">
        <v>39</v>
      </c>
      <c r="D40" s="357" t="s">
        <v>810</v>
      </c>
      <c r="E40" s="352" t="s">
        <v>809</v>
      </c>
    </row>
    <row r="41" spans="1:5">
      <c r="A41" s="323" t="s">
        <v>98</v>
      </c>
      <c r="B41" s="371" t="s">
        <v>100</v>
      </c>
      <c r="C41" s="356" t="s">
        <v>101</v>
      </c>
      <c r="D41" s="357" t="s">
        <v>811</v>
      </c>
      <c r="E41" s="352" t="s">
        <v>809</v>
      </c>
    </row>
    <row r="42" spans="1:5">
      <c r="A42" s="323" t="s">
        <v>102</v>
      </c>
      <c r="B42" s="371" t="s">
        <v>104</v>
      </c>
      <c r="C42" s="356" t="s">
        <v>101</v>
      </c>
      <c r="D42" s="357" t="s">
        <v>812</v>
      </c>
      <c r="E42" s="352" t="s">
        <v>809</v>
      </c>
    </row>
    <row r="43" spans="1:5" ht="25.5">
      <c r="A43" s="323" t="s">
        <v>105</v>
      </c>
      <c r="B43" s="371" t="s">
        <v>107</v>
      </c>
      <c r="C43" s="356" t="s">
        <v>101</v>
      </c>
      <c r="D43" s="357" t="s">
        <v>813</v>
      </c>
      <c r="E43" s="352" t="s">
        <v>809</v>
      </c>
    </row>
    <row r="44" spans="1:5" ht="25.5">
      <c r="A44" s="323" t="s">
        <v>108</v>
      </c>
      <c r="B44" s="371" t="s">
        <v>110</v>
      </c>
      <c r="C44" s="356" t="s">
        <v>70</v>
      </c>
      <c r="D44" s="357" t="s">
        <v>814</v>
      </c>
      <c r="E44" s="352" t="s">
        <v>809</v>
      </c>
    </row>
    <row r="45" spans="1:5" ht="30" customHeight="1">
      <c r="A45" s="321" t="s">
        <v>111</v>
      </c>
      <c r="B45" s="344" t="s">
        <v>112</v>
      </c>
      <c r="C45" s="345"/>
      <c r="D45" s="346"/>
      <c r="E45" s="351"/>
    </row>
    <row r="46" spans="1:5" ht="25.5">
      <c r="A46" s="323" t="s">
        <v>113</v>
      </c>
      <c r="B46" s="371" t="s">
        <v>115</v>
      </c>
      <c r="C46" s="356" t="s">
        <v>70</v>
      </c>
      <c r="D46" s="357" t="s">
        <v>815</v>
      </c>
      <c r="E46" s="352" t="s">
        <v>809</v>
      </c>
    </row>
    <row r="47" spans="1:5" ht="38.25">
      <c r="A47" s="323" t="s">
        <v>116</v>
      </c>
      <c r="B47" s="371" t="s">
        <v>118</v>
      </c>
      <c r="C47" s="356" t="s">
        <v>39</v>
      </c>
      <c r="D47" s="357" t="s">
        <v>816</v>
      </c>
      <c r="E47" s="352" t="s">
        <v>809</v>
      </c>
    </row>
    <row r="48" spans="1:5" ht="25.5">
      <c r="A48" s="323" t="s">
        <v>119</v>
      </c>
      <c r="B48" s="371" t="s">
        <v>121</v>
      </c>
      <c r="C48" s="356" t="s">
        <v>70</v>
      </c>
      <c r="D48" s="357" t="s">
        <v>815</v>
      </c>
      <c r="E48" s="352" t="s">
        <v>809</v>
      </c>
    </row>
    <row r="49" spans="1:5" ht="25.5">
      <c r="A49" s="323" t="s">
        <v>122</v>
      </c>
      <c r="B49" s="371" t="s">
        <v>124</v>
      </c>
      <c r="C49" s="356" t="s">
        <v>101</v>
      </c>
      <c r="D49" s="357" t="s">
        <v>817</v>
      </c>
      <c r="E49" s="352" t="s">
        <v>809</v>
      </c>
    </row>
    <row r="50" spans="1:5" ht="25.5">
      <c r="A50" s="323" t="s">
        <v>125</v>
      </c>
      <c r="B50" s="371" t="s">
        <v>127</v>
      </c>
      <c r="C50" s="356" t="s">
        <v>101</v>
      </c>
      <c r="D50" s="357" t="s">
        <v>818</v>
      </c>
      <c r="E50" s="352" t="s">
        <v>809</v>
      </c>
    </row>
    <row r="51" spans="1:5" ht="25.5">
      <c r="A51" s="323" t="s">
        <v>128</v>
      </c>
      <c r="B51" s="371" t="s">
        <v>130</v>
      </c>
      <c r="C51" s="356" t="s">
        <v>101</v>
      </c>
      <c r="D51" s="357" t="s">
        <v>819</v>
      </c>
      <c r="E51" s="352" t="s">
        <v>809</v>
      </c>
    </row>
    <row r="52" spans="1:5" ht="25.5">
      <c r="A52" s="323" t="s">
        <v>131</v>
      </c>
      <c r="B52" s="371" t="s">
        <v>133</v>
      </c>
      <c r="C52" s="356" t="s">
        <v>101</v>
      </c>
      <c r="D52" s="357" t="s">
        <v>820</v>
      </c>
      <c r="E52" s="352" t="s">
        <v>809</v>
      </c>
    </row>
    <row r="53" spans="1:5" ht="25.5">
      <c r="A53" s="323" t="s">
        <v>134</v>
      </c>
      <c r="B53" s="371" t="s">
        <v>136</v>
      </c>
      <c r="C53" s="356" t="s">
        <v>101</v>
      </c>
      <c r="D53" s="357" t="s">
        <v>821</v>
      </c>
      <c r="E53" s="352" t="s">
        <v>809</v>
      </c>
    </row>
    <row r="54" spans="1:5" ht="25.5">
      <c r="A54" s="323" t="s">
        <v>137</v>
      </c>
      <c r="B54" s="371" t="s">
        <v>139</v>
      </c>
      <c r="C54" s="356" t="s">
        <v>101</v>
      </c>
      <c r="D54" s="357" t="s">
        <v>822</v>
      </c>
      <c r="E54" s="352" t="s">
        <v>809</v>
      </c>
    </row>
    <row r="55" spans="1:5">
      <c r="A55" s="321" t="s">
        <v>140</v>
      </c>
      <c r="B55" s="344" t="s">
        <v>141</v>
      </c>
      <c r="C55" s="345"/>
      <c r="D55" s="346"/>
      <c r="E55" s="351"/>
    </row>
    <row r="56" spans="1:5">
      <c r="A56" s="321" t="s">
        <v>142</v>
      </c>
      <c r="B56" s="344" t="s">
        <v>143</v>
      </c>
      <c r="C56" s="345"/>
      <c r="D56" s="346"/>
      <c r="E56" s="351"/>
    </row>
    <row r="57" spans="1:5" ht="28.9" customHeight="1">
      <c r="A57" s="323" t="s">
        <v>144</v>
      </c>
      <c r="B57" s="371" t="s">
        <v>146</v>
      </c>
      <c r="C57" s="356" t="s">
        <v>39</v>
      </c>
      <c r="D57" s="357" t="s">
        <v>823</v>
      </c>
      <c r="E57" s="352" t="s">
        <v>824</v>
      </c>
    </row>
    <row r="58" spans="1:5">
      <c r="A58" s="321" t="s">
        <v>147</v>
      </c>
      <c r="B58" s="344" t="s">
        <v>148</v>
      </c>
      <c r="C58" s="345"/>
      <c r="D58" s="346"/>
      <c r="E58" s="351"/>
    </row>
    <row r="59" spans="1:5" ht="31.9" customHeight="1">
      <c r="A59" s="323" t="s">
        <v>149</v>
      </c>
      <c r="B59" s="371" t="s">
        <v>151</v>
      </c>
      <c r="C59" s="356" t="s">
        <v>22</v>
      </c>
      <c r="D59" s="357" t="s">
        <v>825</v>
      </c>
      <c r="E59" s="352" t="s">
        <v>826</v>
      </c>
    </row>
    <row r="60" spans="1:5" ht="38.25">
      <c r="A60" s="323" t="s">
        <v>152</v>
      </c>
      <c r="B60" s="371" t="s">
        <v>154</v>
      </c>
      <c r="C60" s="356" t="s">
        <v>22</v>
      </c>
      <c r="D60" s="357" t="s">
        <v>827</v>
      </c>
      <c r="E60" s="352" t="s">
        <v>828</v>
      </c>
    </row>
    <row r="61" spans="1:5" ht="38.25">
      <c r="A61" s="323" t="s">
        <v>155</v>
      </c>
      <c r="B61" s="371" t="s">
        <v>151</v>
      </c>
      <c r="C61" s="356" t="s">
        <v>22</v>
      </c>
      <c r="D61" s="357" t="s">
        <v>827</v>
      </c>
      <c r="E61" s="352" t="s">
        <v>829</v>
      </c>
    </row>
    <row r="62" spans="1:5">
      <c r="A62" s="321" t="s">
        <v>156</v>
      </c>
      <c r="B62" s="344" t="s">
        <v>157</v>
      </c>
      <c r="C62" s="345"/>
      <c r="D62" s="346"/>
      <c r="E62" s="351"/>
    </row>
    <row r="63" spans="1:5">
      <c r="A63" s="321" t="s">
        <v>158</v>
      </c>
      <c r="B63" s="344" t="s">
        <v>159</v>
      </c>
      <c r="C63" s="345"/>
      <c r="D63" s="346"/>
      <c r="E63" s="351"/>
    </row>
    <row r="64" spans="1:5" ht="51">
      <c r="A64" s="323" t="s">
        <v>160</v>
      </c>
      <c r="B64" s="371" t="s">
        <v>162</v>
      </c>
      <c r="C64" s="356" t="s">
        <v>62</v>
      </c>
      <c r="D64" s="357" t="s">
        <v>786</v>
      </c>
      <c r="E64" s="352" t="s">
        <v>830</v>
      </c>
    </row>
    <row r="65" spans="1:5" ht="51">
      <c r="A65" s="323" t="s">
        <v>163</v>
      </c>
      <c r="B65" s="371" t="s">
        <v>165</v>
      </c>
      <c r="C65" s="356" t="s">
        <v>62</v>
      </c>
      <c r="D65" s="357" t="s">
        <v>831</v>
      </c>
      <c r="E65" s="352" t="s">
        <v>832</v>
      </c>
    </row>
    <row r="66" spans="1:5" ht="25.5">
      <c r="A66" s="323" t="s">
        <v>166</v>
      </c>
      <c r="B66" s="371" t="s">
        <v>168</v>
      </c>
      <c r="C66" s="356" t="s">
        <v>62</v>
      </c>
      <c r="D66" s="357" t="s">
        <v>797</v>
      </c>
      <c r="E66" s="352" t="s">
        <v>798</v>
      </c>
    </row>
    <row r="67" spans="1:5">
      <c r="A67" s="321" t="s">
        <v>169</v>
      </c>
      <c r="B67" s="344" t="s">
        <v>170</v>
      </c>
      <c r="C67" s="345"/>
      <c r="D67" s="346"/>
      <c r="E67" s="351"/>
    </row>
    <row r="68" spans="1:5">
      <c r="A68" s="321" t="s">
        <v>171</v>
      </c>
      <c r="B68" s="344" t="s">
        <v>172</v>
      </c>
      <c r="C68" s="345"/>
      <c r="D68" s="346"/>
      <c r="E68" s="351"/>
    </row>
    <row r="69" spans="1:5" ht="51">
      <c r="A69" s="323" t="s">
        <v>173</v>
      </c>
      <c r="B69" s="371" t="s">
        <v>175</v>
      </c>
      <c r="C69" s="356" t="s">
        <v>39</v>
      </c>
      <c r="D69" s="357" t="s">
        <v>833</v>
      </c>
      <c r="E69" s="352" t="s">
        <v>834</v>
      </c>
    </row>
    <row r="70" spans="1:5" ht="51">
      <c r="A70" s="323" t="s">
        <v>176</v>
      </c>
      <c r="B70" s="371" t="s">
        <v>178</v>
      </c>
      <c r="C70" s="356" t="s">
        <v>39</v>
      </c>
      <c r="D70" s="357" t="s">
        <v>835</v>
      </c>
      <c r="E70" s="352" t="s">
        <v>834</v>
      </c>
    </row>
    <row r="71" spans="1:5" ht="38.25">
      <c r="A71" s="323" t="s">
        <v>179</v>
      </c>
      <c r="B71" s="371" t="s">
        <v>181</v>
      </c>
      <c r="C71" s="356" t="s">
        <v>39</v>
      </c>
      <c r="D71" s="357" t="s">
        <v>836</v>
      </c>
      <c r="E71" s="352" t="s">
        <v>834</v>
      </c>
    </row>
    <row r="72" spans="1:5" ht="63.75">
      <c r="A72" s="323" t="s">
        <v>182</v>
      </c>
      <c r="B72" s="371" t="s">
        <v>184</v>
      </c>
      <c r="C72" s="356" t="s">
        <v>39</v>
      </c>
      <c r="D72" s="357" t="s">
        <v>837</v>
      </c>
      <c r="E72" s="352" t="s">
        <v>834</v>
      </c>
    </row>
    <row r="73" spans="1:5" ht="25.5">
      <c r="A73" s="323" t="s">
        <v>185</v>
      </c>
      <c r="B73" s="371" t="s">
        <v>187</v>
      </c>
      <c r="C73" s="356" t="s">
        <v>39</v>
      </c>
      <c r="D73" s="357" t="s">
        <v>838</v>
      </c>
      <c r="E73" s="352" t="s">
        <v>839</v>
      </c>
    </row>
    <row r="74" spans="1:5">
      <c r="A74" s="321" t="s">
        <v>188</v>
      </c>
      <c r="B74" s="344" t="s">
        <v>189</v>
      </c>
      <c r="C74" s="345"/>
      <c r="D74" s="346"/>
      <c r="E74" s="351"/>
    </row>
    <row r="75" spans="1:5" ht="25.5">
      <c r="A75" s="323" t="s">
        <v>190</v>
      </c>
      <c r="B75" s="371" t="s">
        <v>192</v>
      </c>
      <c r="C75" s="356" t="s">
        <v>62</v>
      </c>
      <c r="D75" s="357" t="s">
        <v>797</v>
      </c>
      <c r="E75" s="352" t="s">
        <v>798</v>
      </c>
    </row>
    <row r="76" spans="1:5">
      <c r="A76" s="321" t="s">
        <v>193</v>
      </c>
      <c r="B76" s="344" t="s">
        <v>194</v>
      </c>
      <c r="C76" s="345"/>
      <c r="D76" s="346"/>
      <c r="E76" s="351"/>
    </row>
    <row r="77" spans="1:5">
      <c r="A77" s="321" t="s">
        <v>195</v>
      </c>
      <c r="B77" s="344" t="s">
        <v>196</v>
      </c>
      <c r="C77" s="345"/>
      <c r="D77" s="346"/>
      <c r="E77" s="351"/>
    </row>
    <row r="78" spans="1:5" ht="25.5">
      <c r="A78" s="323" t="s">
        <v>197</v>
      </c>
      <c r="B78" s="371" t="s">
        <v>199</v>
      </c>
      <c r="C78" s="356" t="s">
        <v>39</v>
      </c>
      <c r="D78" s="357" t="s">
        <v>840</v>
      </c>
      <c r="E78" s="352" t="s">
        <v>841</v>
      </c>
    </row>
    <row r="79" spans="1:5">
      <c r="A79" s="321" t="s">
        <v>200</v>
      </c>
      <c r="B79" s="344" t="s">
        <v>201</v>
      </c>
      <c r="C79" s="345"/>
      <c r="D79" s="346"/>
      <c r="E79" s="351"/>
    </row>
    <row r="80" spans="1:5">
      <c r="A80" s="321" t="s">
        <v>202</v>
      </c>
      <c r="B80" s="344" t="s">
        <v>203</v>
      </c>
      <c r="C80" s="345"/>
      <c r="D80" s="346"/>
      <c r="E80" s="351"/>
    </row>
    <row r="81" spans="1:7" ht="38.25">
      <c r="A81" s="323" t="s">
        <v>204</v>
      </c>
      <c r="B81" s="371" t="s">
        <v>206</v>
      </c>
      <c r="C81" s="356" t="s">
        <v>39</v>
      </c>
      <c r="D81" s="357" t="s">
        <v>842</v>
      </c>
      <c r="E81" s="352" t="s">
        <v>843</v>
      </c>
      <c r="F81" s="343"/>
      <c r="G81" s="343"/>
    </row>
    <row r="82" spans="1:7" ht="38.25">
      <c r="A82" s="323" t="s">
        <v>207</v>
      </c>
      <c r="B82" s="371" t="s">
        <v>209</v>
      </c>
      <c r="C82" s="356" t="s">
        <v>62</v>
      </c>
      <c r="D82" s="357" t="s">
        <v>844</v>
      </c>
      <c r="E82" s="352" t="s">
        <v>845</v>
      </c>
      <c r="F82" s="343"/>
      <c r="G82" s="343"/>
    </row>
    <row r="83" spans="1:7" ht="38.25">
      <c r="A83" s="323" t="s">
        <v>210</v>
      </c>
      <c r="B83" s="371" t="s">
        <v>212</v>
      </c>
      <c r="C83" s="356" t="s">
        <v>62</v>
      </c>
      <c r="D83" s="357" t="s">
        <v>797</v>
      </c>
      <c r="E83" s="352" t="s">
        <v>798</v>
      </c>
      <c r="F83" s="343"/>
      <c r="G83" s="343"/>
    </row>
    <row r="84" spans="1:7">
      <c r="A84" s="321" t="s">
        <v>213</v>
      </c>
      <c r="B84" s="344" t="s">
        <v>214</v>
      </c>
      <c r="C84" s="345"/>
      <c r="D84" s="346"/>
      <c r="E84" s="351"/>
      <c r="F84" s="343"/>
      <c r="G84" s="343"/>
    </row>
    <row r="85" spans="1:7" ht="25.5">
      <c r="A85" s="323" t="s">
        <v>215</v>
      </c>
      <c r="B85" s="371" t="s">
        <v>217</v>
      </c>
      <c r="C85" s="356" t="s">
        <v>39</v>
      </c>
      <c r="D85" s="357" t="s">
        <v>842</v>
      </c>
      <c r="E85" s="352" t="s">
        <v>843</v>
      </c>
      <c r="F85" s="248"/>
      <c r="G85" s="248"/>
    </row>
    <row r="86" spans="1:7">
      <c r="A86" s="321" t="s">
        <v>218</v>
      </c>
      <c r="B86" s="344" t="s">
        <v>219</v>
      </c>
      <c r="C86" s="345"/>
      <c r="D86" s="346"/>
      <c r="E86" s="351"/>
      <c r="F86" s="248"/>
      <c r="G86" s="248"/>
    </row>
    <row r="87" spans="1:7" ht="25.5">
      <c r="A87" s="323" t="s">
        <v>220</v>
      </c>
      <c r="B87" s="371" t="s">
        <v>222</v>
      </c>
      <c r="C87" s="356" t="s">
        <v>22</v>
      </c>
      <c r="D87" s="357" t="s">
        <v>846</v>
      </c>
      <c r="E87" s="352" t="s">
        <v>847</v>
      </c>
      <c r="F87" s="248"/>
      <c r="G87" s="248"/>
    </row>
    <row r="88" spans="1:7" ht="51">
      <c r="A88" s="323" t="s">
        <v>223</v>
      </c>
      <c r="B88" s="371" t="s">
        <v>225</v>
      </c>
      <c r="C88" s="356" t="s">
        <v>22</v>
      </c>
      <c r="D88" s="357" t="s">
        <v>848</v>
      </c>
      <c r="E88" s="352" t="s">
        <v>849</v>
      </c>
      <c r="F88" s="248"/>
      <c r="G88" s="248"/>
    </row>
    <row r="89" spans="1:7" ht="51">
      <c r="A89" s="323" t="s">
        <v>226</v>
      </c>
      <c r="B89" s="371" t="s">
        <v>228</v>
      </c>
      <c r="C89" s="356" t="s">
        <v>22</v>
      </c>
      <c r="D89" s="357" t="s">
        <v>850</v>
      </c>
      <c r="E89" s="352" t="s">
        <v>851</v>
      </c>
      <c r="F89" s="343"/>
      <c r="G89" s="343"/>
    </row>
    <row r="90" spans="1:7">
      <c r="A90" s="321" t="s">
        <v>229</v>
      </c>
      <c r="B90" s="344" t="s">
        <v>230</v>
      </c>
      <c r="C90" s="345"/>
      <c r="D90" s="346"/>
      <c r="E90" s="351"/>
      <c r="F90" s="343"/>
      <c r="G90" s="343"/>
    </row>
    <row r="91" spans="1:7" ht="25.5">
      <c r="A91" s="321" t="s">
        <v>231</v>
      </c>
      <c r="B91" s="344" t="s">
        <v>232</v>
      </c>
      <c r="C91" s="345"/>
      <c r="D91" s="346"/>
      <c r="E91" s="351"/>
      <c r="F91" s="343"/>
      <c r="G91" s="343"/>
    </row>
    <row r="92" spans="1:7" ht="25.5">
      <c r="A92" s="323" t="s">
        <v>233</v>
      </c>
      <c r="B92" s="371" t="s">
        <v>235</v>
      </c>
      <c r="C92" s="356" t="s">
        <v>39</v>
      </c>
      <c r="D92" s="357" t="s">
        <v>852</v>
      </c>
      <c r="E92" s="352" t="s">
        <v>853</v>
      </c>
      <c r="F92" s="343"/>
      <c r="G92" s="343"/>
    </row>
    <row r="93" spans="1:7" ht="25.5">
      <c r="A93" s="323" t="s">
        <v>236</v>
      </c>
      <c r="B93" s="371" t="s">
        <v>238</v>
      </c>
      <c r="C93" s="356" t="s">
        <v>39</v>
      </c>
      <c r="D93" s="357" t="s">
        <v>854</v>
      </c>
      <c r="E93" s="352" t="s">
        <v>853</v>
      </c>
      <c r="F93" s="343"/>
      <c r="G93" s="343"/>
    </row>
    <row r="94" spans="1:7">
      <c r="A94" s="321" t="s">
        <v>239</v>
      </c>
      <c r="B94" s="344" t="s">
        <v>240</v>
      </c>
      <c r="C94" s="345"/>
      <c r="D94" s="346"/>
      <c r="E94" s="351"/>
      <c r="F94" s="343"/>
      <c r="G94" s="343"/>
    </row>
    <row r="95" spans="1:7">
      <c r="A95" s="321" t="s">
        <v>241</v>
      </c>
      <c r="B95" s="344" t="s">
        <v>242</v>
      </c>
      <c r="C95" s="345"/>
      <c r="D95" s="346"/>
      <c r="E95" s="351"/>
      <c r="F95" s="343"/>
      <c r="G95" s="343"/>
    </row>
    <row r="96" spans="1:7" ht="25.5">
      <c r="A96" s="323" t="s">
        <v>243</v>
      </c>
      <c r="B96" s="371" t="s">
        <v>245</v>
      </c>
      <c r="C96" s="356" t="s">
        <v>39</v>
      </c>
      <c r="D96" s="357" t="s">
        <v>855</v>
      </c>
      <c r="E96" s="352" t="s">
        <v>856</v>
      </c>
      <c r="F96" s="343"/>
      <c r="G96" s="343"/>
    </row>
    <row r="97" spans="1:5">
      <c r="A97" s="321" t="s">
        <v>246</v>
      </c>
      <c r="B97" s="344" t="s">
        <v>247</v>
      </c>
      <c r="C97" s="345"/>
      <c r="D97" s="346"/>
      <c r="E97" s="351"/>
    </row>
    <row r="98" spans="1:5">
      <c r="A98" s="323" t="s">
        <v>248</v>
      </c>
      <c r="B98" s="371" t="s">
        <v>250</v>
      </c>
      <c r="C98" s="356" t="s">
        <v>39</v>
      </c>
      <c r="D98" s="357" t="s">
        <v>857</v>
      </c>
      <c r="E98" s="352" t="s">
        <v>856</v>
      </c>
    </row>
    <row r="99" spans="1:5">
      <c r="A99" s="321" t="s">
        <v>251</v>
      </c>
      <c r="B99" s="344" t="s">
        <v>252</v>
      </c>
      <c r="C99" s="345"/>
      <c r="D99" s="346"/>
      <c r="E99" s="351"/>
    </row>
    <row r="100" spans="1:5">
      <c r="A100" s="321" t="s">
        <v>253</v>
      </c>
      <c r="B100" s="344" t="s">
        <v>242</v>
      </c>
      <c r="C100" s="345"/>
      <c r="D100" s="346"/>
      <c r="E100" s="351"/>
    </row>
    <row r="101" spans="1:5" ht="25.5">
      <c r="A101" s="323" t="s">
        <v>254</v>
      </c>
      <c r="B101" s="371" t="s">
        <v>256</v>
      </c>
      <c r="C101" s="356" t="s">
        <v>39</v>
      </c>
      <c r="D101" s="357" t="s">
        <v>858</v>
      </c>
      <c r="E101" s="352" t="s">
        <v>859</v>
      </c>
    </row>
    <row r="102" spans="1:5" ht="38.25">
      <c r="A102" s="323" t="s">
        <v>257</v>
      </c>
      <c r="B102" s="371" t="s">
        <v>259</v>
      </c>
      <c r="C102" s="356" t="s">
        <v>39</v>
      </c>
      <c r="D102" s="357" t="s">
        <v>860</v>
      </c>
      <c r="E102" s="352" t="s">
        <v>859</v>
      </c>
    </row>
    <row r="103" spans="1:5" ht="51">
      <c r="A103" s="323" t="s">
        <v>260</v>
      </c>
      <c r="B103" s="371" t="s">
        <v>262</v>
      </c>
      <c r="C103" s="356" t="s">
        <v>39</v>
      </c>
      <c r="D103" s="357" t="s">
        <v>861</v>
      </c>
      <c r="E103" s="352" t="s">
        <v>859</v>
      </c>
    </row>
    <row r="104" spans="1:5">
      <c r="A104" s="321" t="s">
        <v>263</v>
      </c>
      <c r="B104" s="344" t="s">
        <v>264</v>
      </c>
      <c r="C104" s="345"/>
      <c r="D104" s="346"/>
      <c r="E104" s="351"/>
    </row>
    <row r="105" spans="1:5" ht="25.5">
      <c r="A105" s="323" t="s">
        <v>265</v>
      </c>
      <c r="B105" s="371" t="s">
        <v>267</v>
      </c>
      <c r="C105" s="356" t="s">
        <v>39</v>
      </c>
      <c r="D105" s="357" t="s">
        <v>862</v>
      </c>
      <c r="E105" s="352" t="s">
        <v>859</v>
      </c>
    </row>
    <row r="106" spans="1:5">
      <c r="A106" s="321" t="s">
        <v>268</v>
      </c>
      <c r="B106" s="344" t="s">
        <v>269</v>
      </c>
      <c r="C106" s="345"/>
      <c r="D106" s="346"/>
      <c r="E106" s="351"/>
    </row>
    <row r="107" spans="1:5">
      <c r="A107" s="321" t="s">
        <v>270</v>
      </c>
      <c r="B107" s="344" t="s">
        <v>271</v>
      </c>
      <c r="C107" s="345"/>
      <c r="D107" s="346"/>
      <c r="E107" s="351"/>
    </row>
    <row r="108" spans="1:5" ht="25.5">
      <c r="A108" s="323" t="s">
        <v>272</v>
      </c>
      <c r="B108" s="371" t="s">
        <v>274</v>
      </c>
      <c r="C108" s="356" t="s">
        <v>39</v>
      </c>
      <c r="D108" s="357" t="s">
        <v>855</v>
      </c>
      <c r="E108" s="352" t="s">
        <v>863</v>
      </c>
    </row>
    <row r="109" spans="1:5" ht="38.25">
      <c r="A109" s="323" t="s">
        <v>275</v>
      </c>
      <c r="B109" s="371" t="s">
        <v>277</v>
      </c>
      <c r="C109" s="356" t="s">
        <v>39</v>
      </c>
      <c r="D109" s="357" t="s">
        <v>864</v>
      </c>
      <c r="E109" s="352" t="s">
        <v>865</v>
      </c>
    </row>
    <row r="110" spans="1:5">
      <c r="A110" s="321" t="s">
        <v>278</v>
      </c>
      <c r="B110" s="344" t="s">
        <v>264</v>
      </c>
      <c r="C110" s="345"/>
      <c r="D110" s="346"/>
      <c r="E110" s="351"/>
    </row>
    <row r="111" spans="1:5" ht="38.25">
      <c r="A111" s="323" t="s">
        <v>279</v>
      </c>
      <c r="B111" s="371" t="s">
        <v>281</v>
      </c>
      <c r="C111" s="356" t="s">
        <v>39</v>
      </c>
      <c r="D111" s="357" t="s">
        <v>866</v>
      </c>
      <c r="E111" s="352" t="s">
        <v>865</v>
      </c>
    </row>
    <row r="112" spans="1:5" ht="38.25">
      <c r="A112" s="323" t="s">
        <v>282</v>
      </c>
      <c r="B112" s="371" t="s">
        <v>284</v>
      </c>
      <c r="C112" s="356" t="s">
        <v>39</v>
      </c>
      <c r="D112" s="357" t="s">
        <v>867</v>
      </c>
      <c r="E112" s="352" t="s">
        <v>865</v>
      </c>
    </row>
    <row r="113" spans="1:5" ht="38.25">
      <c r="A113" s="323" t="s">
        <v>285</v>
      </c>
      <c r="B113" s="371" t="s">
        <v>287</v>
      </c>
      <c r="C113" s="356" t="s">
        <v>39</v>
      </c>
      <c r="D113" s="357" t="s">
        <v>868</v>
      </c>
      <c r="E113" s="352" t="s">
        <v>865</v>
      </c>
    </row>
    <row r="114" spans="1:5" ht="25.5">
      <c r="A114" s="323" t="s">
        <v>288</v>
      </c>
      <c r="B114" s="371" t="s">
        <v>290</v>
      </c>
      <c r="C114" s="356" t="s">
        <v>39</v>
      </c>
      <c r="D114" s="357" t="s">
        <v>869</v>
      </c>
      <c r="E114" s="352" t="s">
        <v>865</v>
      </c>
    </row>
    <row r="115" spans="1:5">
      <c r="A115" s="321" t="s">
        <v>291</v>
      </c>
      <c r="B115" s="344" t="s">
        <v>292</v>
      </c>
      <c r="C115" s="345"/>
      <c r="D115" s="346"/>
      <c r="E115" s="351"/>
    </row>
    <row r="116" spans="1:5" ht="25.5">
      <c r="A116" s="323" t="s">
        <v>293</v>
      </c>
      <c r="B116" s="371" t="s">
        <v>295</v>
      </c>
      <c r="C116" s="356" t="s">
        <v>22</v>
      </c>
      <c r="D116" s="357" t="s">
        <v>870</v>
      </c>
      <c r="E116" s="352" t="s">
        <v>871</v>
      </c>
    </row>
    <row r="117" spans="1:5" ht="25.5">
      <c r="A117" s="323" t="s">
        <v>296</v>
      </c>
      <c r="B117" s="371" t="s">
        <v>298</v>
      </c>
      <c r="C117" s="356" t="s">
        <v>22</v>
      </c>
      <c r="D117" s="357" t="s">
        <v>872</v>
      </c>
      <c r="E117" s="352" t="s">
        <v>873</v>
      </c>
    </row>
    <row r="118" spans="1:5" ht="25.5">
      <c r="A118" s="323" t="s">
        <v>299</v>
      </c>
      <c r="B118" s="371" t="s">
        <v>301</v>
      </c>
      <c r="C118" s="356" t="s">
        <v>22</v>
      </c>
      <c r="D118" s="357" t="s">
        <v>874</v>
      </c>
      <c r="E118" s="352" t="s">
        <v>875</v>
      </c>
    </row>
    <row r="119" spans="1:5">
      <c r="A119" s="321" t="s">
        <v>302</v>
      </c>
      <c r="B119" s="344" t="s">
        <v>303</v>
      </c>
      <c r="C119" s="345"/>
      <c r="D119" s="346"/>
      <c r="E119" s="351"/>
    </row>
    <row r="120" spans="1:5">
      <c r="A120" s="321" t="s">
        <v>304</v>
      </c>
      <c r="B120" s="344" t="s">
        <v>305</v>
      </c>
      <c r="C120" s="345"/>
      <c r="D120" s="346"/>
      <c r="E120" s="351"/>
    </row>
    <row r="121" spans="1:5" ht="25.5">
      <c r="A121" s="323" t="s">
        <v>306</v>
      </c>
      <c r="B121" s="371" t="s">
        <v>308</v>
      </c>
      <c r="C121" s="356" t="s">
        <v>22</v>
      </c>
      <c r="D121" s="357" t="s">
        <v>876</v>
      </c>
      <c r="E121" s="352" t="s">
        <v>877</v>
      </c>
    </row>
    <row r="122" spans="1:5" ht="25.5">
      <c r="A122" s="323" t="s">
        <v>309</v>
      </c>
      <c r="B122" s="371" t="s">
        <v>311</v>
      </c>
      <c r="C122" s="356" t="s">
        <v>22</v>
      </c>
      <c r="D122" s="357" t="s">
        <v>878</v>
      </c>
      <c r="E122" s="352" t="s">
        <v>879</v>
      </c>
    </row>
    <row r="123" spans="1:5">
      <c r="A123" s="321" t="s">
        <v>312</v>
      </c>
      <c r="B123" s="344" t="s">
        <v>313</v>
      </c>
      <c r="C123" s="345"/>
      <c r="D123" s="346"/>
      <c r="E123" s="351"/>
    </row>
    <row r="124" spans="1:5" ht="38.25">
      <c r="A124" s="323" t="s">
        <v>314</v>
      </c>
      <c r="B124" s="371" t="s">
        <v>316</v>
      </c>
      <c r="C124" s="356" t="s">
        <v>62</v>
      </c>
      <c r="D124" s="357" t="s">
        <v>880</v>
      </c>
      <c r="E124" s="352" t="s">
        <v>881</v>
      </c>
    </row>
    <row r="125" spans="1:5" ht="38.25">
      <c r="A125" s="323" t="s">
        <v>317</v>
      </c>
      <c r="B125" s="371" t="s">
        <v>319</v>
      </c>
      <c r="C125" s="356" t="s">
        <v>62</v>
      </c>
      <c r="D125" s="357" t="s">
        <v>797</v>
      </c>
      <c r="E125" s="352" t="s">
        <v>798</v>
      </c>
    </row>
    <row r="126" spans="1:5">
      <c r="A126" s="321" t="s">
        <v>320</v>
      </c>
      <c r="B126" s="344" t="s">
        <v>321</v>
      </c>
      <c r="C126" s="345"/>
      <c r="D126" s="346"/>
      <c r="E126" s="351"/>
    </row>
    <row r="127" spans="1:5" ht="25.5">
      <c r="A127" s="323" t="s">
        <v>322</v>
      </c>
      <c r="B127" s="371" t="s">
        <v>324</v>
      </c>
      <c r="C127" s="356" t="s">
        <v>22</v>
      </c>
      <c r="D127" s="357" t="s">
        <v>882</v>
      </c>
      <c r="E127" s="352" t="s">
        <v>883</v>
      </c>
    </row>
    <row r="128" spans="1:5" ht="25.5">
      <c r="A128" s="323" t="s">
        <v>325</v>
      </c>
      <c r="B128" s="371" t="s">
        <v>327</v>
      </c>
      <c r="C128" s="356" t="s">
        <v>22</v>
      </c>
      <c r="D128" s="357" t="s">
        <v>884</v>
      </c>
      <c r="E128" s="352" t="s">
        <v>885</v>
      </c>
    </row>
    <row r="129" spans="1:5" ht="25.5">
      <c r="A129" s="323" t="s">
        <v>328</v>
      </c>
      <c r="B129" s="371" t="s">
        <v>330</v>
      </c>
      <c r="C129" s="356" t="s">
        <v>22</v>
      </c>
      <c r="D129" s="357" t="s">
        <v>886</v>
      </c>
      <c r="E129" s="352" t="s">
        <v>887</v>
      </c>
    </row>
    <row r="130" spans="1:5" ht="25.5">
      <c r="A130" s="323" t="s">
        <v>331</v>
      </c>
      <c r="B130" s="371" t="s">
        <v>333</v>
      </c>
      <c r="C130" s="356" t="s">
        <v>22</v>
      </c>
      <c r="D130" s="357" t="s">
        <v>888</v>
      </c>
      <c r="E130" s="352" t="s">
        <v>889</v>
      </c>
    </row>
    <row r="131" spans="1:5">
      <c r="A131" s="321" t="s">
        <v>334</v>
      </c>
      <c r="B131" s="344" t="s">
        <v>335</v>
      </c>
      <c r="C131" s="345"/>
      <c r="D131" s="346"/>
      <c r="E131" s="351"/>
    </row>
    <row r="132" spans="1:5" ht="25.5">
      <c r="A132" s="323" t="s">
        <v>336</v>
      </c>
      <c r="B132" s="371" t="s">
        <v>338</v>
      </c>
      <c r="C132" s="356" t="s">
        <v>22</v>
      </c>
      <c r="D132" s="357" t="s">
        <v>890</v>
      </c>
      <c r="E132" s="352" t="s">
        <v>891</v>
      </c>
    </row>
    <row r="133" spans="1:5" ht="25.5">
      <c r="A133" s="323" t="s">
        <v>339</v>
      </c>
      <c r="B133" s="371" t="s">
        <v>341</v>
      </c>
      <c r="C133" s="356" t="s">
        <v>22</v>
      </c>
      <c r="D133" s="357" t="s">
        <v>892</v>
      </c>
      <c r="E133" s="352" t="s">
        <v>893</v>
      </c>
    </row>
    <row r="134" spans="1:5" ht="25.5">
      <c r="A134" s="323" t="s">
        <v>342</v>
      </c>
      <c r="B134" s="371" t="s">
        <v>344</v>
      </c>
      <c r="C134" s="356" t="s">
        <v>22</v>
      </c>
      <c r="D134" s="357" t="s">
        <v>894</v>
      </c>
      <c r="E134" s="352" t="s">
        <v>895</v>
      </c>
    </row>
    <row r="135" spans="1:5" ht="25.5">
      <c r="A135" s="323" t="s">
        <v>345</v>
      </c>
      <c r="B135" s="371" t="s">
        <v>308</v>
      </c>
      <c r="C135" s="356" t="s">
        <v>22</v>
      </c>
      <c r="D135" s="357" t="s">
        <v>896</v>
      </c>
      <c r="E135" s="352" t="s">
        <v>897</v>
      </c>
    </row>
    <row r="136" spans="1:5" ht="25.5">
      <c r="A136" s="323" t="s">
        <v>346</v>
      </c>
      <c r="B136" s="371" t="s">
        <v>311</v>
      </c>
      <c r="C136" s="356" t="s">
        <v>22</v>
      </c>
      <c r="D136" s="357" t="s">
        <v>898</v>
      </c>
      <c r="E136" s="352" t="s">
        <v>899</v>
      </c>
    </row>
    <row r="137" spans="1:5">
      <c r="A137" s="321" t="s">
        <v>347</v>
      </c>
      <c r="B137" s="344" t="s">
        <v>348</v>
      </c>
      <c r="C137" s="345"/>
      <c r="D137" s="346"/>
      <c r="E137" s="351"/>
    </row>
    <row r="138" spans="1:5" ht="25.5">
      <c r="A138" s="323" t="s">
        <v>349</v>
      </c>
      <c r="B138" s="371" t="s">
        <v>351</v>
      </c>
      <c r="C138" s="356" t="s">
        <v>62</v>
      </c>
      <c r="D138" s="357" t="s">
        <v>900</v>
      </c>
      <c r="E138" s="352" t="s">
        <v>901</v>
      </c>
    </row>
    <row r="139" spans="1:5" ht="38.25">
      <c r="A139" s="323" t="s">
        <v>352</v>
      </c>
      <c r="B139" s="371" t="s">
        <v>354</v>
      </c>
      <c r="C139" s="356" t="s">
        <v>62</v>
      </c>
      <c r="D139" s="357" t="s">
        <v>900</v>
      </c>
      <c r="E139" s="352" t="s">
        <v>901</v>
      </c>
    </row>
    <row r="140" spans="1:5" ht="25.5">
      <c r="A140" s="323" t="s">
        <v>355</v>
      </c>
      <c r="B140" s="371" t="s">
        <v>357</v>
      </c>
      <c r="C140" s="356" t="s">
        <v>62</v>
      </c>
      <c r="D140" s="357" t="s">
        <v>844</v>
      </c>
      <c r="E140" s="352" t="s">
        <v>845</v>
      </c>
    </row>
    <row r="141" spans="1:5" ht="38.25">
      <c r="A141" s="323" t="s">
        <v>358</v>
      </c>
      <c r="B141" s="371" t="s">
        <v>360</v>
      </c>
      <c r="C141" s="356" t="s">
        <v>62</v>
      </c>
      <c r="D141" s="357" t="s">
        <v>844</v>
      </c>
      <c r="E141" s="352" t="s">
        <v>845</v>
      </c>
    </row>
    <row r="142" spans="1:5" ht="38.25">
      <c r="A142" s="323" t="s">
        <v>361</v>
      </c>
      <c r="B142" s="371" t="s">
        <v>363</v>
      </c>
      <c r="C142" s="356" t="s">
        <v>62</v>
      </c>
      <c r="D142" s="357" t="s">
        <v>797</v>
      </c>
      <c r="E142" s="352" t="s">
        <v>798</v>
      </c>
    </row>
    <row r="143" spans="1:5">
      <c r="A143" s="323" t="s">
        <v>364</v>
      </c>
      <c r="B143" s="371" t="s">
        <v>366</v>
      </c>
      <c r="C143" s="356" t="s">
        <v>62</v>
      </c>
      <c r="D143" s="357" t="s">
        <v>797</v>
      </c>
      <c r="E143" s="352" t="s">
        <v>798</v>
      </c>
    </row>
    <row r="144" spans="1:5" ht="25.5">
      <c r="A144" s="323" t="s">
        <v>367</v>
      </c>
      <c r="B144" s="371" t="s">
        <v>369</v>
      </c>
      <c r="C144" s="356" t="s">
        <v>62</v>
      </c>
      <c r="D144" s="357" t="s">
        <v>797</v>
      </c>
      <c r="E144" s="352" t="s">
        <v>798</v>
      </c>
    </row>
    <row r="145" spans="1:5" ht="38.25">
      <c r="A145" s="323" t="s">
        <v>370</v>
      </c>
      <c r="B145" s="371" t="s">
        <v>372</v>
      </c>
      <c r="C145" s="356" t="s">
        <v>62</v>
      </c>
      <c r="D145" s="357" t="s">
        <v>797</v>
      </c>
      <c r="E145" s="352" t="s">
        <v>798</v>
      </c>
    </row>
    <row r="146" spans="1:5" ht="38.25">
      <c r="A146" s="323" t="s">
        <v>373</v>
      </c>
      <c r="B146" s="371" t="s">
        <v>375</v>
      </c>
      <c r="C146" s="356" t="s">
        <v>62</v>
      </c>
      <c r="D146" s="357" t="s">
        <v>844</v>
      </c>
      <c r="E146" s="352" t="s">
        <v>845</v>
      </c>
    </row>
    <row r="147" spans="1:5" ht="38.25">
      <c r="A147" s="323" t="s">
        <v>376</v>
      </c>
      <c r="B147" s="371" t="s">
        <v>378</v>
      </c>
      <c r="C147" s="356" t="s">
        <v>62</v>
      </c>
      <c r="D147" s="357" t="s">
        <v>900</v>
      </c>
      <c r="E147" s="352" t="s">
        <v>901</v>
      </c>
    </row>
    <row r="148" spans="1:5">
      <c r="A148" s="321" t="s">
        <v>379</v>
      </c>
      <c r="B148" s="344" t="s">
        <v>380</v>
      </c>
      <c r="C148" s="345"/>
      <c r="D148" s="346"/>
      <c r="E148" s="351"/>
    </row>
    <row r="149" spans="1:5">
      <c r="A149" s="323" t="s">
        <v>381</v>
      </c>
      <c r="B149" s="371" t="s">
        <v>384</v>
      </c>
      <c r="C149" s="356" t="s">
        <v>385</v>
      </c>
      <c r="D149" s="357" t="s">
        <v>797</v>
      </c>
      <c r="E149" s="352" t="s">
        <v>798</v>
      </c>
    </row>
    <row r="150" spans="1:5">
      <c r="A150" s="323" t="s">
        <v>386</v>
      </c>
      <c r="B150" s="371" t="s">
        <v>388</v>
      </c>
      <c r="C150" s="356" t="s">
        <v>385</v>
      </c>
      <c r="D150" s="357" t="s">
        <v>797</v>
      </c>
      <c r="E150" s="352" t="s">
        <v>798</v>
      </c>
    </row>
    <row r="151" spans="1:5">
      <c r="A151" s="323" t="s">
        <v>389</v>
      </c>
      <c r="B151" s="371" t="s">
        <v>391</v>
      </c>
      <c r="C151" s="356" t="s">
        <v>385</v>
      </c>
      <c r="D151" s="357" t="s">
        <v>797</v>
      </c>
      <c r="E151" s="352" t="s">
        <v>798</v>
      </c>
    </row>
    <row r="152" spans="1:5">
      <c r="A152" s="321" t="s">
        <v>392</v>
      </c>
      <c r="B152" s="344" t="s">
        <v>393</v>
      </c>
      <c r="C152" s="345"/>
      <c r="D152" s="346"/>
      <c r="E152" s="351"/>
    </row>
    <row r="153" spans="1:5">
      <c r="A153" s="321" t="s">
        <v>394</v>
      </c>
      <c r="B153" s="344" t="s">
        <v>395</v>
      </c>
      <c r="C153" s="345"/>
      <c r="D153" s="346"/>
      <c r="E153" s="351"/>
    </row>
    <row r="154" spans="1:5" ht="38.25">
      <c r="A154" s="323" t="s">
        <v>396</v>
      </c>
      <c r="B154" s="371" t="s">
        <v>398</v>
      </c>
      <c r="C154" s="356" t="s">
        <v>62</v>
      </c>
      <c r="D154" s="357" t="s">
        <v>902</v>
      </c>
      <c r="E154" s="352" t="s">
        <v>903</v>
      </c>
    </row>
    <row r="155" spans="1:5" ht="38.25">
      <c r="A155" s="323" t="s">
        <v>399</v>
      </c>
      <c r="B155" s="371" t="s">
        <v>401</v>
      </c>
      <c r="C155" s="356" t="s">
        <v>62</v>
      </c>
      <c r="D155" s="357" t="s">
        <v>797</v>
      </c>
      <c r="E155" s="352" t="s">
        <v>798</v>
      </c>
    </row>
    <row r="156" spans="1:5">
      <c r="A156" s="321" t="s">
        <v>402</v>
      </c>
      <c r="B156" s="344" t="s">
        <v>313</v>
      </c>
      <c r="C156" s="345"/>
      <c r="D156" s="346"/>
      <c r="E156" s="351"/>
    </row>
    <row r="157" spans="1:5" ht="25.5">
      <c r="A157" s="323" t="s">
        <v>403</v>
      </c>
      <c r="B157" s="371" t="s">
        <v>405</v>
      </c>
      <c r="C157" s="356" t="s">
        <v>62</v>
      </c>
      <c r="D157" s="357" t="s">
        <v>904</v>
      </c>
      <c r="E157" s="352" t="s">
        <v>905</v>
      </c>
    </row>
    <row r="158" spans="1:5" ht="25.5">
      <c r="A158" s="323" t="s">
        <v>406</v>
      </c>
      <c r="B158" s="371" t="s">
        <v>408</v>
      </c>
      <c r="C158" s="356" t="s">
        <v>62</v>
      </c>
      <c r="D158" s="357" t="s">
        <v>906</v>
      </c>
      <c r="E158" s="352" t="s">
        <v>907</v>
      </c>
    </row>
    <row r="159" spans="1:5" ht="25.5">
      <c r="A159" s="323" t="s">
        <v>409</v>
      </c>
      <c r="B159" s="371" t="s">
        <v>411</v>
      </c>
      <c r="C159" s="356" t="s">
        <v>62</v>
      </c>
      <c r="D159" s="357" t="s">
        <v>908</v>
      </c>
      <c r="E159" s="352" t="s">
        <v>909</v>
      </c>
    </row>
    <row r="160" spans="1:5" ht="25.5">
      <c r="A160" s="323" t="s">
        <v>412</v>
      </c>
      <c r="B160" s="371" t="s">
        <v>414</v>
      </c>
      <c r="C160" s="356" t="s">
        <v>62</v>
      </c>
      <c r="D160" s="357" t="s">
        <v>910</v>
      </c>
      <c r="E160" s="352" t="s">
        <v>911</v>
      </c>
    </row>
    <row r="161" spans="1:5" ht="25.5">
      <c r="A161" s="323" t="s">
        <v>415</v>
      </c>
      <c r="B161" s="371" t="s">
        <v>417</v>
      </c>
      <c r="C161" s="356" t="s">
        <v>62</v>
      </c>
      <c r="D161" s="357" t="s">
        <v>844</v>
      </c>
      <c r="E161" s="352" t="s">
        <v>845</v>
      </c>
    </row>
    <row r="162" spans="1:5" ht="25.5">
      <c r="A162" s="323" t="s">
        <v>418</v>
      </c>
      <c r="B162" s="371" t="s">
        <v>420</v>
      </c>
      <c r="C162" s="356" t="s">
        <v>62</v>
      </c>
      <c r="D162" s="357" t="s">
        <v>912</v>
      </c>
      <c r="E162" s="352" t="s">
        <v>913</v>
      </c>
    </row>
    <row r="163" spans="1:5" ht="25.5">
      <c r="A163" s="323" t="s">
        <v>421</v>
      </c>
      <c r="B163" s="371" t="s">
        <v>423</v>
      </c>
      <c r="C163" s="356" t="s">
        <v>62</v>
      </c>
      <c r="D163" s="357" t="s">
        <v>797</v>
      </c>
      <c r="E163" s="352" t="s">
        <v>798</v>
      </c>
    </row>
    <row r="164" spans="1:5">
      <c r="A164" s="321" t="s">
        <v>424</v>
      </c>
      <c r="B164" s="344" t="s">
        <v>425</v>
      </c>
      <c r="C164" s="345"/>
      <c r="D164" s="346"/>
      <c r="E164" s="351"/>
    </row>
    <row r="165" spans="1:5" ht="25.5">
      <c r="A165" s="323" t="s">
        <v>426</v>
      </c>
      <c r="B165" s="371" t="s">
        <v>428</v>
      </c>
      <c r="C165" s="356" t="s">
        <v>22</v>
      </c>
      <c r="D165" s="357" t="s">
        <v>914</v>
      </c>
      <c r="E165" s="352" t="s">
        <v>915</v>
      </c>
    </row>
    <row r="166" spans="1:5" ht="25.5">
      <c r="A166" s="323" t="s">
        <v>429</v>
      </c>
      <c r="B166" s="371" t="s">
        <v>431</v>
      </c>
      <c r="C166" s="356" t="s">
        <v>22</v>
      </c>
      <c r="D166" s="357" t="s">
        <v>916</v>
      </c>
      <c r="E166" s="352" t="s">
        <v>917</v>
      </c>
    </row>
    <row r="167" spans="1:5" ht="38.25">
      <c r="A167" s="323" t="s">
        <v>432</v>
      </c>
      <c r="B167" s="371" t="s">
        <v>434</v>
      </c>
      <c r="C167" s="356" t="s">
        <v>22</v>
      </c>
      <c r="D167" s="357" t="s">
        <v>918</v>
      </c>
      <c r="E167" s="352" t="s">
        <v>919</v>
      </c>
    </row>
    <row r="168" spans="1:5" ht="25.5">
      <c r="A168" s="323" t="s">
        <v>435</v>
      </c>
      <c r="B168" s="371" t="s">
        <v>437</v>
      </c>
      <c r="C168" s="356" t="s">
        <v>22</v>
      </c>
      <c r="D168" s="357" t="s">
        <v>920</v>
      </c>
      <c r="E168" s="352" t="s">
        <v>921</v>
      </c>
    </row>
    <row r="169" spans="1:5" ht="25.5">
      <c r="A169" s="323" t="s">
        <v>438</v>
      </c>
      <c r="B169" s="371" t="s">
        <v>440</v>
      </c>
      <c r="C169" s="356" t="s">
        <v>22</v>
      </c>
      <c r="D169" s="357" t="s">
        <v>922</v>
      </c>
      <c r="E169" s="352" t="s">
        <v>923</v>
      </c>
    </row>
    <row r="170" spans="1:5" ht="25.5">
      <c r="A170" s="323" t="s">
        <v>441</v>
      </c>
      <c r="B170" s="371" t="s">
        <v>443</v>
      </c>
      <c r="C170" s="356" t="s">
        <v>22</v>
      </c>
      <c r="D170" s="357" t="s">
        <v>924</v>
      </c>
      <c r="E170" s="352" t="s">
        <v>925</v>
      </c>
    </row>
    <row r="171" spans="1:5" ht="38.25">
      <c r="A171" s="323" t="s">
        <v>444</v>
      </c>
      <c r="B171" s="371" t="s">
        <v>446</v>
      </c>
      <c r="C171" s="356" t="s">
        <v>22</v>
      </c>
      <c r="D171" s="357" t="s">
        <v>926</v>
      </c>
      <c r="E171" s="352" t="s">
        <v>927</v>
      </c>
    </row>
    <row r="172" spans="1:5">
      <c r="A172" s="321" t="s">
        <v>447</v>
      </c>
      <c r="B172" s="344" t="s">
        <v>448</v>
      </c>
      <c r="C172" s="345"/>
      <c r="D172" s="346"/>
      <c r="E172" s="351"/>
    </row>
    <row r="173" spans="1:5" ht="25.5">
      <c r="A173" s="323" t="s">
        <v>449</v>
      </c>
      <c r="B173" s="371" t="s">
        <v>451</v>
      </c>
      <c r="C173" s="356" t="s">
        <v>62</v>
      </c>
      <c r="D173" s="357" t="s">
        <v>928</v>
      </c>
      <c r="E173" s="352" t="s">
        <v>929</v>
      </c>
    </row>
    <row r="174" spans="1:5" ht="25.5">
      <c r="A174" s="323" t="s">
        <v>452</v>
      </c>
      <c r="B174" s="371" t="s">
        <v>454</v>
      </c>
      <c r="C174" s="356" t="s">
        <v>62</v>
      </c>
      <c r="D174" s="357" t="s">
        <v>844</v>
      </c>
      <c r="E174" s="352" t="s">
        <v>845</v>
      </c>
    </row>
    <row r="175" spans="1:5" ht="25.5">
      <c r="A175" s="323" t="s">
        <v>455</v>
      </c>
      <c r="B175" s="371" t="s">
        <v>457</v>
      </c>
      <c r="C175" s="356" t="s">
        <v>62</v>
      </c>
      <c r="D175" s="357" t="s">
        <v>786</v>
      </c>
      <c r="E175" s="352" t="s">
        <v>830</v>
      </c>
    </row>
    <row r="176" spans="1:5" ht="25.5">
      <c r="A176" s="323" t="s">
        <v>458</v>
      </c>
      <c r="B176" s="371" t="s">
        <v>460</v>
      </c>
      <c r="C176" s="356" t="s">
        <v>62</v>
      </c>
      <c r="D176" s="357" t="s">
        <v>930</v>
      </c>
      <c r="E176" s="352" t="s">
        <v>931</v>
      </c>
    </row>
    <row r="177" spans="1:5" ht="25.5">
      <c r="A177" s="323" t="s">
        <v>461</v>
      </c>
      <c r="B177" s="371" t="s">
        <v>463</v>
      </c>
      <c r="C177" s="356" t="s">
        <v>62</v>
      </c>
      <c r="D177" s="357" t="s">
        <v>844</v>
      </c>
      <c r="E177" s="352" t="s">
        <v>845</v>
      </c>
    </row>
    <row r="178" spans="1:5" ht="25.5">
      <c r="A178" s="323" t="s">
        <v>464</v>
      </c>
      <c r="B178" s="371" t="s">
        <v>466</v>
      </c>
      <c r="C178" s="356" t="s">
        <v>62</v>
      </c>
      <c r="D178" s="357" t="s">
        <v>786</v>
      </c>
      <c r="E178" s="352" t="s">
        <v>830</v>
      </c>
    </row>
    <row r="179" spans="1:5" ht="25.5">
      <c r="A179" s="323" t="s">
        <v>467</v>
      </c>
      <c r="B179" s="371" t="s">
        <v>469</v>
      </c>
      <c r="C179" s="356" t="s">
        <v>62</v>
      </c>
      <c r="D179" s="357" t="s">
        <v>797</v>
      </c>
      <c r="E179" s="352" t="s">
        <v>798</v>
      </c>
    </row>
    <row r="180" spans="1:5" ht="25.5">
      <c r="A180" s="323" t="s">
        <v>470</v>
      </c>
      <c r="B180" s="371" t="s">
        <v>472</v>
      </c>
      <c r="C180" s="356" t="s">
        <v>62</v>
      </c>
      <c r="D180" s="357" t="s">
        <v>902</v>
      </c>
      <c r="E180" s="352" t="s">
        <v>903</v>
      </c>
    </row>
    <row r="181" spans="1:5" ht="25.5">
      <c r="A181" s="325" t="s">
        <v>473</v>
      </c>
      <c r="B181" s="347" t="s">
        <v>475</v>
      </c>
      <c r="C181" s="348" t="s">
        <v>62</v>
      </c>
      <c r="D181" s="349" t="s">
        <v>932</v>
      </c>
      <c r="E181" s="353" t="s">
        <v>933</v>
      </c>
    </row>
    <row r="182" spans="1:5">
      <c r="A182" s="321" t="s">
        <v>476</v>
      </c>
      <c r="B182" s="344" t="s">
        <v>477</v>
      </c>
      <c r="C182" s="345"/>
      <c r="D182" s="346"/>
      <c r="E182" s="351"/>
    </row>
    <row r="183" spans="1:5" ht="25.5">
      <c r="A183" s="323" t="s">
        <v>478</v>
      </c>
      <c r="B183" s="371" t="s">
        <v>480</v>
      </c>
      <c r="C183" s="356" t="s">
        <v>22</v>
      </c>
      <c r="D183" s="357" t="s">
        <v>934</v>
      </c>
      <c r="E183" s="352" t="s">
        <v>935</v>
      </c>
    </row>
    <row r="184" spans="1:5" ht="25.5">
      <c r="A184" s="323" t="s">
        <v>481</v>
      </c>
      <c r="B184" s="371" t="s">
        <v>483</v>
      </c>
      <c r="C184" s="356" t="s">
        <v>22</v>
      </c>
      <c r="D184" s="357" t="s">
        <v>936</v>
      </c>
      <c r="E184" s="352" t="s">
        <v>937</v>
      </c>
    </row>
    <row r="185" spans="1:5" ht="25.5">
      <c r="A185" s="323" t="s">
        <v>484</v>
      </c>
      <c r="B185" s="371" t="s">
        <v>486</v>
      </c>
      <c r="C185" s="356" t="s">
        <v>22</v>
      </c>
      <c r="D185" s="357" t="s">
        <v>938</v>
      </c>
      <c r="E185" s="352" t="s">
        <v>939</v>
      </c>
    </row>
    <row r="186" spans="1:5" ht="25.5">
      <c r="A186" s="323" t="s">
        <v>487</v>
      </c>
      <c r="B186" s="371" t="s">
        <v>489</v>
      </c>
      <c r="C186" s="356" t="s">
        <v>22</v>
      </c>
      <c r="D186" s="357" t="s">
        <v>940</v>
      </c>
      <c r="E186" s="352" t="s">
        <v>941</v>
      </c>
    </row>
    <row r="187" spans="1:5" ht="38.25">
      <c r="A187" s="323" t="s">
        <v>490</v>
      </c>
      <c r="B187" s="371" t="s">
        <v>492</v>
      </c>
      <c r="C187" s="356" t="s">
        <v>22</v>
      </c>
      <c r="D187" s="357" t="s">
        <v>942</v>
      </c>
      <c r="E187" s="352" t="s">
        <v>943</v>
      </c>
    </row>
    <row r="188" spans="1:5" ht="25.5">
      <c r="A188" s="323" t="s">
        <v>493</v>
      </c>
      <c r="B188" s="371" t="s">
        <v>495</v>
      </c>
      <c r="C188" s="356" t="s">
        <v>22</v>
      </c>
      <c r="D188" s="357" t="s">
        <v>944</v>
      </c>
      <c r="E188" s="352" t="s">
        <v>945</v>
      </c>
    </row>
    <row r="189" spans="1:5" ht="38.25">
      <c r="A189" s="323" t="s">
        <v>496</v>
      </c>
      <c r="B189" s="371" t="s">
        <v>498</v>
      </c>
      <c r="C189" s="356" t="s">
        <v>22</v>
      </c>
      <c r="D189" s="357" t="s">
        <v>946</v>
      </c>
      <c r="E189" s="352" t="s">
        <v>947</v>
      </c>
    </row>
    <row r="190" spans="1:5" ht="38.25">
      <c r="A190" s="323" t="s">
        <v>499</v>
      </c>
      <c r="B190" s="371" t="s">
        <v>501</v>
      </c>
      <c r="C190" s="356" t="s">
        <v>22</v>
      </c>
      <c r="D190" s="357" t="s">
        <v>948</v>
      </c>
      <c r="E190" s="352" t="s">
        <v>949</v>
      </c>
    </row>
    <row r="191" spans="1:5">
      <c r="A191" s="321" t="s">
        <v>502</v>
      </c>
      <c r="B191" s="344" t="s">
        <v>503</v>
      </c>
      <c r="C191" s="345"/>
      <c r="D191" s="346"/>
      <c r="E191" s="351"/>
    </row>
    <row r="192" spans="1:5" ht="25.5">
      <c r="A192" s="323" t="s">
        <v>504</v>
      </c>
      <c r="B192" s="371" t="s">
        <v>506</v>
      </c>
      <c r="C192" s="356" t="s">
        <v>62</v>
      </c>
      <c r="D192" s="357" t="s">
        <v>797</v>
      </c>
      <c r="E192" s="352" t="s">
        <v>798</v>
      </c>
    </row>
    <row r="193" spans="1:5" ht="25.5">
      <c r="A193" s="323" t="s">
        <v>507</v>
      </c>
      <c r="B193" s="371" t="s">
        <v>509</v>
      </c>
      <c r="C193" s="356" t="s">
        <v>62</v>
      </c>
      <c r="D193" s="357" t="s">
        <v>797</v>
      </c>
      <c r="E193" s="352" t="s">
        <v>798</v>
      </c>
    </row>
    <row r="194" spans="1:5">
      <c r="A194" s="321" t="s">
        <v>510</v>
      </c>
      <c r="B194" s="344" t="s">
        <v>511</v>
      </c>
      <c r="C194" s="345"/>
      <c r="D194" s="346"/>
      <c r="E194" s="351"/>
    </row>
    <row r="195" spans="1:5">
      <c r="A195" s="321" t="s">
        <v>512</v>
      </c>
      <c r="B195" s="344" t="s">
        <v>513</v>
      </c>
      <c r="C195" s="345"/>
      <c r="D195" s="346"/>
      <c r="E195" s="351"/>
    </row>
    <row r="196" spans="1:5">
      <c r="A196" s="323" t="s">
        <v>514</v>
      </c>
      <c r="B196" s="371" t="s">
        <v>516</v>
      </c>
      <c r="C196" s="356" t="s">
        <v>62</v>
      </c>
      <c r="D196" s="357" t="s">
        <v>797</v>
      </c>
      <c r="E196" s="352" t="s">
        <v>798</v>
      </c>
    </row>
    <row r="197" spans="1:5" ht="38.25">
      <c r="A197" s="323" t="s">
        <v>517</v>
      </c>
      <c r="B197" s="371" t="s">
        <v>519</v>
      </c>
      <c r="C197" s="356" t="s">
        <v>62</v>
      </c>
      <c r="D197" s="357" t="s">
        <v>797</v>
      </c>
      <c r="E197" s="352" t="s">
        <v>798</v>
      </c>
    </row>
    <row r="198" spans="1:5" ht="25.5">
      <c r="A198" s="323" t="s">
        <v>520</v>
      </c>
      <c r="B198" s="371" t="s">
        <v>408</v>
      </c>
      <c r="C198" s="356" t="s">
        <v>62</v>
      </c>
      <c r="D198" s="357" t="s">
        <v>831</v>
      </c>
      <c r="E198" s="352" t="s">
        <v>832</v>
      </c>
    </row>
    <row r="199" spans="1:5" ht="25.5">
      <c r="A199" s="323" t="s">
        <v>521</v>
      </c>
      <c r="B199" s="371" t="s">
        <v>414</v>
      </c>
      <c r="C199" s="356" t="s">
        <v>62</v>
      </c>
      <c r="D199" s="357" t="s">
        <v>844</v>
      </c>
      <c r="E199" s="352" t="s">
        <v>845</v>
      </c>
    </row>
    <row r="200" spans="1:5" ht="25.5">
      <c r="A200" s="323" t="s">
        <v>522</v>
      </c>
      <c r="B200" s="371" t="s">
        <v>420</v>
      </c>
      <c r="C200" s="356" t="s">
        <v>62</v>
      </c>
      <c r="D200" s="357" t="s">
        <v>900</v>
      </c>
      <c r="E200" s="352" t="s">
        <v>901</v>
      </c>
    </row>
    <row r="201" spans="1:5" ht="25.5">
      <c r="A201" s="323" t="s">
        <v>523</v>
      </c>
      <c r="B201" s="371" t="s">
        <v>525</v>
      </c>
      <c r="C201" s="356" t="s">
        <v>62</v>
      </c>
      <c r="D201" s="357" t="s">
        <v>844</v>
      </c>
      <c r="E201" s="352" t="s">
        <v>845</v>
      </c>
    </row>
    <row r="202" spans="1:5" ht="38.25">
      <c r="A202" s="323" t="s">
        <v>526</v>
      </c>
      <c r="B202" s="371" t="s">
        <v>528</v>
      </c>
      <c r="C202" s="356" t="s">
        <v>62</v>
      </c>
      <c r="D202" s="357" t="s">
        <v>797</v>
      </c>
      <c r="E202" s="352" t="s">
        <v>798</v>
      </c>
    </row>
    <row r="203" spans="1:5" ht="25.5">
      <c r="A203" s="323" t="s">
        <v>529</v>
      </c>
      <c r="B203" s="371" t="s">
        <v>531</v>
      </c>
      <c r="C203" s="356" t="s">
        <v>62</v>
      </c>
      <c r="D203" s="357" t="s">
        <v>797</v>
      </c>
      <c r="E203" s="352" t="s">
        <v>798</v>
      </c>
    </row>
    <row r="204" spans="1:5" ht="25.5">
      <c r="A204" s="323" t="s">
        <v>532</v>
      </c>
      <c r="B204" s="371" t="s">
        <v>431</v>
      </c>
      <c r="C204" s="356" t="s">
        <v>22</v>
      </c>
      <c r="D204" s="357" t="s">
        <v>950</v>
      </c>
      <c r="E204" s="352" t="s">
        <v>951</v>
      </c>
    </row>
    <row r="205" spans="1:5" ht="25.5">
      <c r="A205" s="323" t="s">
        <v>533</v>
      </c>
      <c r="B205" s="371" t="s">
        <v>535</v>
      </c>
      <c r="C205" s="356" t="s">
        <v>22</v>
      </c>
      <c r="D205" s="357" t="s">
        <v>952</v>
      </c>
      <c r="E205" s="352" t="s">
        <v>953</v>
      </c>
    </row>
    <row r="206" spans="1:5" ht="25.5">
      <c r="A206" s="323" t="s">
        <v>536</v>
      </c>
      <c r="B206" s="371" t="s">
        <v>440</v>
      </c>
      <c r="C206" s="356" t="s">
        <v>22</v>
      </c>
      <c r="D206" s="357" t="s">
        <v>904</v>
      </c>
      <c r="E206" s="352" t="s">
        <v>954</v>
      </c>
    </row>
    <row r="207" spans="1:5" ht="38.25">
      <c r="A207" s="323" t="s">
        <v>537</v>
      </c>
      <c r="B207" s="371" t="s">
        <v>434</v>
      </c>
      <c r="C207" s="356" t="s">
        <v>22</v>
      </c>
      <c r="D207" s="357" t="s">
        <v>955</v>
      </c>
      <c r="E207" s="352" t="s">
        <v>956</v>
      </c>
    </row>
    <row r="208" spans="1:5" ht="25.5">
      <c r="A208" s="323" t="s">
        <v>538</v>
      </c>
      <c r="B208" s="371" t="s">
        <v>540</v>
      </c>
      <c r="C208" s="356" t="s">
        <v>22</v>
      </c>
      <c r="D208" s="357" t="s">
        <v>957</v>
      </c>
      <c r="E208" s="352" t="s">
        <v>958</v>
      </c>
    </row>
    <row r="209" spans="1:5" ht="25.5">
      <c r="A209" s="323" t="s">
        <v>541</v>
      </c>
      <c r="B209" s="371" t="s">
        <v>543</v>
      </c>
      <c r="C209" s="356" t="s">
        <v>22</v>
      </c>
      <c r="D209" s="357" t="s">
        <v>932</v>
      </c>
      <c r="E209" s="352" t="s">
        <v>959</v>
      </c>
    </row>
    <row r="210" spans="1:5" ht="25.5">
      <c r="A210" s="323" t="s">
        <v>544</v>
      </c>
      <c r="B210" s="371" t="s">
        <v>546</v>
      </c>
      <c r="C210" s="356" t="s">
        <v>22</v>
      </c>
      <c r="D210" s="357" t="s">
        <v>924</v>
      </c>
      <c r="E210" s="352" t="s">
        <v>925</v>
      </c>
    </row>
    <row r="211" spans="1:5">
      <c r="A211" s="323" t="s">
        <v>547</v>
      </c>
      <c r="B211" s="371" t="s">
        <v>549</v>
      </c>
      <c r="C211" s="356" t="s">
        <v>62</v>
      </c>
      <c r="D211" s="357" t="s">
        <v>960</v>
      </c>
      <c r="E211" s="352" t="s">
        <v>961</v>
      </c>
    </row>
    <row r="212" spans="1:5">
      <c r="A212" s="323" t="s">
        <v>550</v>
      </c>
      <c r="B212" s="371" t="s">
        <v>552</v>
      </c>
      <c r="C212" s="356" t="s">
        <v>62</v>
      </c>
      <c r="D212" s="357" t="s">
        <v>902</v>
      </c>
      <c r="E212" s="352" t="s">
        <v>903</v>
      </c>
    </row>
    <row r="213" spans="1:5">
      <c r="A213" s="321" t="s">
        <v>553</v>
      </c>
      <c r="B213" s="344" t="s">
        <v>554</v>
      </c>
      <c r="C213" s="345"/>
      <c r="D213" s="346"/>
      <c r="E213" s="351"/>
    </row>
    <row r="214" spans="1:5" ht="25.5">
      <c r="A214" s="323" t="s">
        <v>555</v>
      </c>
      <c r="B214" s="371" t="s">
        <v>405</v>
      </c>
      <c r="C214" s="356" t="s">
        <v>62</v>
      </c>
      <c r="D214" s="357" t="s">
        <v>904</v>
      </c>
      <c r="E214" s="352" t="s">
        <v>905</v>
      </c>
    </row>
    <row r="215" spans="1:5" ht="25.5">
      <c r="A215" s="323" t="s">
        <v>556</v>
      </c>
      <c r="B215" s="371" t="s">
        <v>420</v>
      </c>
      <c r="C215" s="356" t="s">
        <v>62</v>
      </c>
      <c r="D215" s="357" t="s">
        <v>962</v>
      </c>
      <c r="E215" s="352" t="s">
        <v>963</v>
      </c>
    </row>
    <row r="216" spans="1:5" ht="25.5">
      <c r="A216" s="323" t="s">
        <v>557</v>
      </c>
      <c r="B216" s="371" t="s">
        <v>559</v>
      </c>
      <c r="C216" s="356" t="s">
        <v>22</v>
      </c>
      <c r="D216" s="357" t="s">
        <v>964</v>
      </c>
      <c r="E216" s="352" t="s">
        <v>965</v>
      </c>
    </row>
    <row r="217" spans="1:5" ht="25.5">
      <c r="A217" s="323" t="s">
        <v>560</v>
      </c>
      <c r="B217" s="371" t="s">
        <v>540</v>
      </c>
      <c r="C217" s="356" t="s">
        <v>22</v>
      </c>
      <c r="D217" s="357" t="s">
        <v>966</v>
      </c>
      <c r="E217" s="352" t="s">
        <v>967</v>
      </c>
    </row>
    <row r="218" spans="1:5" ht="38.25">
      <c r="A218" s="323" t="s">
        <v>561</v>
      </c>
      <c r="B218" s="371" t="s">
        <v>434</v>
      </c>
      <c r="C218" s="356" t="s">
        <v>22</v>
      </c>
      <c r="D218" s="357" t="s">
        <v>968</v>
      </c>
      <c r="E218" s="352" t="s">
        <v>969</v>
      </c>
    </row>
    <row r="219" spans="1:5">
      <c r="A219" s="323" t="s">
        <v>562</v>
      </c>
      <c r="B219" s="371" t="s">
        <v>549</v>
      </c>
      <c r="C219" s="356" t="s">
        <v>62</v>
      </c>
      <c r="D219" s="357" t="s">
        <v>900</v>
      </c>
      <c r="E219" s="352" t="s">
        <v>901</v>
      </c>
    </row>
    <row r="220" spans="1:5">
      <c r="A220" s="323" t="s">
        <v>563</v>
      </c>
      <c r="B220" s="371" t="s">
        <v>552</v>
      </c>
      <c r="C220" s="356" t="s">
        <v>62</v>
      </c>
      <c r="D220" s="357" t="s">
        <v>797</v>
      </c>
      <c r="E220" s="352" t="s">
        <v>798</v>
      </c>
    </row>
    <row r="221" spans="1:5" ht="25.5">
      <c r="A221" s="323" t="s">
        <v>564</v>
      </c>
      <c r="B221" s="371" t="s">
        <v>566</v>
      </c>
      <c r="C221" s="356" t="s">
        <v>62</v>
      </c>
      <c r="D221" s="357" t="s">
        <v>908</v>
      </c>
      <c r="E221" s="352" t="s">
        <v>909</v>
      </c>
    </row>
    <row r="222" spans="1:5">
      <c r="A222" s="321" t="s">
        <v>567</v>
      </c>
      <c r="B222" s="344" t="s">
        <v>568</v>
      </c>
      <c r="C222" s="345"/>
      <c r="D222" s="346"/>
      <c r="E222" s="351"/>
    </row>
    <row r="223" spans="1:5" ht="25.5">
      <c r="A223" s="323" t="s">
        <v>569</v>
      </c>
      <c r="B223" s="371" t="s">
        <v>570</v>
      </c>
      <c r="C223" s="356" t="s">
        <v>22</v>
      </c>
      <c r="D223" s="357" t="s">
        <v>970</v>
      </c>
      <c r="E223" s="352" t="s">
        <v>971</v>
      </c>
    </row>
    <row r="224" spans="1:5" ht="25.5">
      <c r="A224" s="323" t="s">
        <v>571</v>
      </c>
      <c r="B224" s="371" t="s">
        <v>572</v>
      </c>
      <c r="C224" s="356" t="s">
        <v>22</v>
      </c>
      <c r="D224" s="357" t="s">
        <v>972</v>
      </c>
      <c r="E224" s="352" t="s">
        <v>973</v>
      </c>
    </row>
    <row r="225" spans="1:5" ht="25.5">
      <c r="A225" s="323" t="s">
        <v>573</v>
      </c>
      <c r="B225" s="371" t="s">
        <v>575</v>
      </c>
      <c r="C225" s="356" t="s">
        <v>22</v>
      </c>
      <c r="D225" s="357" t="s">
        <v>974</v>
      </c>
      <c r="E225" s="352" t="s">
        <v>975</v>
      </c>
    </row>
    <row r="226" spans="1:5" ht="25.5">
      <c r="A226" s="323" t="s">
        <v>576</v>
      </c>
      <c r="B226" s="371" t="s">
        <v>578</v>
      </c>
      <c r="C226" s="356" t="s">
        <v>22</v>
      </c>
      <c r="D226" s="357" t="s">
        <v>976</v>
      </c>
      <c r="E226" s="352" t="s">
        <v>977</v>
      </c>
    </row>
    <row r="227" spans="1:5" ht="25.5">
      <c r="A227" s="323" t="s">
        <v>579</v>
      </c>
      <c r="B227" s="371" t="s">
        <v>581</v>
      </c>
      <c r="C227" s="356" t="s">
        <v>22</v>
      </c>
      <c r="D227" s="357" t="s">
        <v>978</v>
      </c>
      <c r="E227" s="352" t="s">
        <v>979</v>
      </c>
    </row>
    <row r="228" spans="1:5" ht="25.5">
      <c r="A228" s="323" t="s">
        <v>582</v>
      </c>
      <c r="B228" s="371" t="s">
        <v>584</v>
      </c>
      <c r="C228" s="356" t="s">
        <v>22</v>
      </c>
      <c r="D228" s="357" t="s">
        <v>980</v>
      </c>
      <c r="E228" s="352" t="s">
        <v>981</v>
      </c>
    </row>
    <row r="229" spans="1:5" ht="25.5">
      <c r="A229" s="323" t="s">
        <v>585</v>
      </c>
      <c r="B229" s="371" t="s">
        <v>587</v>
      </c>
      <c r="C229" s="356" t="s">
        <v>39</v>
      </c>
      <c r="D229" s="357" t="s">
        <v>982</v>
      </c>
      <c r="E229" s="352" t="s">
        <v>983</v>
      </c>
    </row>
    <row r="230" spans="1:5">
      <c r="A230" s="323" t="s">
        <v>588</v>
      </c>
      <c r="B230" s="371" t="s">
        <v>591</v>
      </c>
      <c r="C230" s="356" t="s">
        <v>592</v>
      </c>
      <c r="D230" s="357" t="s">
        <v>984</v>
      </c>
      <c r="E230" s="352" t="s">
        <v>985</v>
      </c>
    </row>
    <row r="231" spans="1:5">
      <c r="A231" s="321" t="s">
        <v>593</v>
      </c>
      <c r="B231" s="344" t="s">
        <v>594</v>
      </c>
      <c r="C231" s="345"/>
      <c r="D231" s="346"/>
      <c r="E231" s="351"/>
    </row>
    <row r="232" spans="1:5" ht="63.75">
      <c r="A232" s="323" t="s">
        <v>595</v>
      </c>
      <c r="B232" s="371" t="s">
        <v>597</v>
      </c>
      <c r="C232" s="356" t="s">
        <v>598</v>
      </c>
      <c r="D232" s="357" t="s">
        <v>986</v>
      </c>
      <c r="E232" s="352" t="s">
        <v>987</v>
      </c>
    </row>
    <row r="233" spans="1:5">
      <c r="A233" s="321" t="s">
        <v>599</v>
      </c>
      <c r="B233" s="344" t="s">
        <v>600</v>
      </c>
      <c r="C233" s="345"/>
      <c r="D233" s="346"/>
      <c r="E233" s="351"/>
    </row>
    <row r="234" spans="1:5">
      <c r="A234" s="321" t="s">
        <v>601</v>
      </c>
      <c r="B234" s="344" t="s">
        <v>602</v>
      </c>
      <c r="C234" s="345"/>
      <c r="D234" s="346"/>
      <c r="E234" s="351"/>
    </row>
    <row r="235" spans="1:5" ht="25.5">
      <c r="A235" s="323" t="s">
        <v>603</v>
      </c>
      <c r="B235" s="371" t="s">
        <v>605</v>
      </c>
      <c r="C235" s="356" t="s">
        <v>62</v>
      </c>
      <c r="D235" s="357" t="s">
        <v>988</v>
      </c>
      <c r="E235" s="352" t="s">
        <v>989</v>
      </c>
    </row>
    <row r="236" spans="1:5" ht="38.25">
      <c r="A236" s="323" t="s">
        <v>606</v>
      </c>
      <c r="B236" s="371" t="s">
        <v>608</v>
      </c>
      <c r="C236" s="356" t="s">
        <v>62</v>
      </c>
      <c r="D236" s="357" t="s">
        <v>786</v>
      </c>
      <c r="E236" s="352" t="s">
        <v>989</v>
      </c>
    </row>
    <row r="237" spans="1:5" ht="38.25">
      <c r="A237" s="323" t="s">
        <v>609</v>
      </c>
      <c r="B237" s="371" t="s">
        <v>611</v>
      </c>
      <c r="C237" s="356" t="s">
        <v>62</v>
      </c>
      <c r="D237" s="357" t="s">
        <v>797</v>
      </c>
      <c r="E237" s="352" t="s">
        <v>798</v>
      </c>
    </row>
    <row r="238" spans="1:5" ht="38.25">
      <c r="A238" s="323" t="s">
        <v>612</v>
      </c>
      <c r="B238" s="371" t="s">
        <v>614</v>
      </c>
      <c r="C238" s="356" t="s">
        <v>62</v>
      </c>
      <c r="D238" s="357" t="s">
        <v>813</v>
      </c>
      <c r="E238" s="352" t="s">
        <v>990</v>
      </c>
    </row>
    <row r="239" spans="1:5" ht="25.5">
      <c r="A239" s="323" t="s">
        <v>615</v>
      </c>
      <c r="B239" s="371" t="s">
        <v>617</v>
      </c>
      <c r="C239" s="356" t="s">
        <v>62</v>
      </c>
      <c r="D239" s="357" t="s">
        <v>962</v>
      </c>
      <c r="E239" s="352" t="s">
        <v>963</v>
      </c>
    </row>
    <row r="240" spans="1:5">
      <c r="A240" s="323" t="s">
        <v>618</v>
      </c>
      <c r="B240" s="371" t="s">
        <v>620</v>
      </c>
      <c r="C240" s="356" t="s">
        <v>62</v>
      </c>
      <c r="D240" s="357" t="s">
        <v>813</v>
      </c>
      <c r="E240" s="352" t="s">
        <v>990</v>
      </c>
    </row>
    <row r="241" spans="1:5">
      <c r="A241" s="321" t="s">
        <v>621</v>
      </c>
      <c r="B241" s="344" t="s">
        <v>622</v>
      </c>
      <c r="C241" s="345"/>
      <c r="D241" s="346"/>
      <c r="E241" s="351"/>
    </row>
    <row r="242" spans="1:5" ht="25.5">
      <c r="A242" s="323" t="s">
        <v>623</v>
      </c>
      <c r="B242" s="371" t="s">
        <v>625</v>
      </c>
      <c r="C242" s="356" t="s">
        <v>62</v>
      </c>
      <c r="D242" s="357" t="s">
        <v>908</v>
      </c>
      <c r="E242" s="352" t="s">
        <v>909</v>
      </c>
    </row>
    <row r="243" spans="1:5">
      <c r="A243" s="321" t="s">
        <v>626</v>
      </c>
      <c r="B243" s="344" t="s">
        <v>627</v>
      </c>
      <c r="C243" s="345"/>
      <c r="D243" s="346"/>
      <c r="E243" s="351"/>
    </row>
    <row r="244" spans="1:5" ht="25.5">
      <c r="A244" s="323" t="s">
        <v>628</v>
      </c>
      <c r="B244" s="371" t="s">
        <v>630</v>
      </c>
      <c r="C244" s="356" t="s">
        <v>62</v>
      </c>
      <c r="D244" s="357" t="s">
        <v>797</v>
      </c>
      <c r="E244" s="352" t="s">
        <v>798</v>
      </c>
    </row>
    <row r="245" spans="1:5">
      <c r="A245" s="323" t="s">
        <v>631</v>
      </c>
      <c r="B245" s="371" t="s">
        <v>633</v>
      </c>
      <c r="C245" s="356" t="s">
        <v>62</v>
      </c>
      <c r="D245" s="357" t="s">
        <v>991</v>
      </c>
      <c r="E245" s="352" t="s">
        <v>992</v>
      </c>
    </row>
    <row r="246" spans="1:5" ht="25.5">
      <c r="A246" s="323" t="s">
        <v>634</v>
      </c>
      <c r="B246" s="371" t="s">
        <v>636</v>
      </c>
      <c r="C246" s="356" t="s">
        <v>62</v>
      </c>
      <c r="D246" s="357" t="s">
        <v>902</v>
      </c>
      <c r="E246" s="352" t="s">
        <v>903</v>
      </c>
    </row>
    <row r="247" spans="1:5" ht="25.5">
      <c r="A247" s="323" t="s">
        <v>637</v>
      </c>
      <c r="B247" s="371" t="s">
        <v>639</v>
      </c>
      <c r="C247" s="356" t="s">
        <v>62</v>
      </c>
      <c r="D247" s="357" t="s">
        <v>797</v>
      </c>
      <c r="E247" s="352" t="s">
        <v>798</v>
      </c>
    </row>
    <row r="248" spans="1:5" ht="25.5">
      <c r="A248" s="323" t="s">
        <v>640</v>
      </c>
      <c r="B248" s="371" t="s">
        <v>642</v>
      </c>
      <c r="C248" s="356" t="s">
        <v>62</v>
      </c>
      <c r="D248" s="357" t="s">
        <v>902</v>
      </c>
      <c r="E248" s="352" t="s">
        <v>903</v>
      </c>
    </row>
    <row r="249" spans="1:5" ht="25.5">
      <c r="A249" s="323" t="s">
        <v>643</v>
      </c>
      <c r="B249" s="371" t="s">
        <v>645</v>
      </c>
      <c r="C249" s="356" t="s">
        <v>62</v>
      </c>
      <c r="D249" s="357" t="s">
        <v>844</v>
      </c>
      <c r="E249" s="352" t="s">
        <v>845</v>
      </c>
    </row>
    <row r="250" spans="1:5" ht="25.5">
      <c r="A250" s="323" t="s">
        <v>646</v>
      </c>
      <c r="B250" s="371" t="s">
        <v>648</v>
      </c>
      <c r="C250" s="356" t="s">
        <v>62</v>
      </c>
      <c r="D250" s="357" t="s">
        <v>930</v>
      </c>
      <c r="E250" s="352" t="s">
        <v>931</v>
      </c>
    </row>
    <row r="251" spans="1:5" ht="25.5">
      <c r="A251" s="323" t="s">
        <v>649</v>
      </c>
      <c r="B251" s="371" t="s">
        <v>651</v>
      </c>
      <c r="C251" s="356" t="s">
        <v>62</v>
      </c>
      <c r="D251" s="357" t="s">
        <v>797</v>
      </c>
      <c r="E251" s="352" t="s">
        <v>798</v>
      </c>
    </row>
    <row r="252" spans="1:5" ht="25.5">
      <c r="A252" s="323" t="s">
        <v>652</v>
      </c>
      <c r="B252" s="371" t="s">
        <v>654</v>
      </c>
      <c r="C252" s="356" t="s">
        <v>62</v>
      </c>
      <c r="D252" s="357" t="s">
        <v>844</v>
      </c>
      <c r="E252" s="352" t="s">
        <v>845</v>
      </c>
    </row>
    <row r="253" spans="1:5">
      <c r="A253" s="321" t="s">
        <v>655</v>
      </c>
      <c r="B253" s="344" t="s">
        <v>656</v>
      </c>
      <c r="C253" s="345"/>
      <c r="D253" s="346"/>
      <c r="E253" s="351"/>
    </row>
    <row r="254" spans="1:5" ht="38.25">
      <c r="A254" s="323" t="s">
        <v>657</v>
      </c>
      <c r="B254" s="371" t="s">
        <v>659</v>
      </c>
      <c r="C254" s="356" t="s">
        <v>62</v>
      </c>
      <c r="D254" s="357" t="s">
        <v>993</v>
      </c>
      <c r="E254" s="352" t="s">
        <v>994</v>
      </c>
    </row>
    <row r="255" spans="1:5" ht="25.5">
      <c r="A255" s="323" t="s">
        <v>660</v>
      </c>
      <c r="B255" s="371" t="s">
        <v>662</v>
      </c>
      <c r="C255" s="356" t="s">
        <v>62</v>
      </c>
      <c r="D255" s="357" t="s">
        <v>797</v>
      </c>
      <c r="E255" s="352" t="s">
        <v>798</v>
      </c>
    </row>
    <row r="256" spans="1:5" ht="25.5">
      <c r="A256" s="323" t="s">
        <v>663</v>
      </c>
      <c r="B256" s="371" t="s">
        <v>665</v>
      </c>
      <c r="C256" s="356" t="s">
        <v>62</v>
      </c>
      <c r="D256" s="357" t="s">
        <v>844</v>
      </c>
      <c r="E256" s="352" t="s">
        <v>845</v>
      </c>
    </row>
    <row r="257" spans="1:5" ht="25.5">
      <c r="A257" s="323" t="s">
        <v>666</v>
      </c>
      <c r="B257" s="371" t="s">
        <v>668</v>
      </c>
      <c r="C257" s="356" t="s">
        <v>62</v>
      </c>
      <c r="D257" s="357" t="s">
        <v>962</v>
      </c>
      <c r="E257" s="352" t="s">
        <v>963</v>
      </c>
    </row>
    <row r="258" spans="1:5" ht="25.5">
      <c r="A258" s="323" t="s">
        <v>669</v>
      </c>
      <c r="B258" s="371" t="s">
        <v>671</v>
      </c>
      <c r="C258" s="356" t="s">
        <v>62</v>
      </c>
      <c r="D258" s="357" t="s">
        <v>786</v>
      </c>
      <c r="E258" s="352" t="s">
        <v>830</v>
      </c>
    </row>
    <row r="259" spans="1:5" ht="25.5">
      <c r="A259" s="323" t="s">
        <v>672</v>
      </c>
      <c r="B259" s="371" t="s">
        <v>674</v>
      </c>
      <c r="C259" s="356" t="s">
        <v>62</v>
      </c>
      <c r="D259" s="357" t="s">
        <v>902</v>
      </c>
      <c r="E259" s="352" t="s">
        <v>903</v>
      </c>
    </row>
    <row r="260" spans="1:5" ht="25.5">
      <c r="A260" s="323" t="s">
        <v>675</v>
      </c>
      <c r="B260" s="371" t="s">
        <v>677</v>
      </c>
      <c r="C260" s="356" t="s">
        <v>62</v>
      </c>
      <c r="D260" s="357" t="s">
        <v>844</v>
      </c>
      <c r="E260" s="352" t="s">
        <v>995</v>
      </c>
    </row>
    <row r="261" spans="1:5" ht="25.5">
      <c r="A261" s="323" t="s">
        <v>678</v>
      </c>
      <c r="B261" s="371" t="s">
        <v>680</v>
      </c>
      <c r="C261" s="356" t="s">
        <v>62</v>
      </c>
      <c r="D261" s="357" t="s">
        <v>902</v>
      </c>
      <c r="E261" s="352" t="s">
        <v>996</v>
      </c>
    </row>
    <row r="262" spans="1:5">
      <c r="A262" s="321" t="s">
        <v>681</v>
      </c>
      <c r="B262" s="344" t="s">
        <v>682</v>
      </c>
      <c r="C262" s="345"/>
      <c r="D262" s="346"/>
      <c r="E262" s="351"/>
    </row>
    <row r="263" spans="1:5">
      <c r="A263" s="321" t="s">
        <v>683</v>
      </c>
      <c r="B263" s="344" t="s">
        <v>684</v>
      </c>
      <c r="C263" s="345"/>
      <c r="D263" s="346"/>
      <c r="E263" s="351"/>
    </row>
    <row r="264" spans="1:5" ht="25.5">
      <c r="A264" s="323" t="s">
        <v>685</v>
      </c>
      <c r="B264" s="371" t="s">
        <v>687</v>
      </c>
      <c r="C264" s="356" t="s">
        <v>62</v>
      </c>
      <c r="D264" s="357" t="s">
        <v>997</v>
      </c>
      <c r="E264" s="352" t="s">
        <v>998</v>
      </c>
    </row>
    <row r="265" spans="1:5" ht="25.5">
      <c r="A265" s="323" t="s">
        <v>688</v>
      </c>
      <c r="B265" s="371" t="s">
        <v>690</v>
      </c>
      <c r="C265" s="356" t="s">
        <v>62</v>
      </c>
      <c r="D265" s="357" t="s">
        <v>922</v>
      </c>
      <c r="E265" s="352" t="s">
        <v>999</v>
      </c>
    </row>
    <row r="266" spans="1:5">
      <c r="A266" s="321" t="s">
        <v>691</v>
      </c>
      <c r="B266" s="344" t="s">
        <v>692</v>
      </c>
      <c r="C266" s="345"/>
      <c r="D266" s="346"/>
      <c r="E266" s="351"/>
    </row>
    <row r="267" spans="1:5" ht="25.5">
      <c r="A267" s="323" t="s">
        <v>693</v>
      </c>
      <c r="B267" s="371" t="s">
        <v>695</v>
      </c>
      <c r="C267" s="356" t="s">
        <v>62</v>
      </c>
      <c r="D267" s="357" t="s">
        <v>980</v>
      </c>
      <c r="E267" s="352" t="s">
        <v>1000</v>
      </c>
    </row>
    <row r="268" spans="1:5" ht="25.5">
      <c r="A268" s="323" t="s">
        <v>696</v>
      </c>
      <c r="B268" s="371" t="s">
        <v>698</v>
      </c>
      <c r="C268" s="356" t="s">
        <v>62</v>
      </c>
      <c r="D268" s="357" t="s">
        <v>902</v>
      </c>
      <c r="E268" s="352" t="s">
        <v>903</v>
      </c>
    </row>
    <row r="269" spans="1:5" ht="25.5">
      <c r="A269" s="323" t="s">
        <v>699</v>
      </c>
      <c r="B269" s="371" t="s">
        <v>701</v>
      </c>
      <c r="C269" s="356" t="s">
        <v>62</v>
      </c>
      <c r="D269" s="357" t="s">
        <v>1001</v>
      </c>
      <c r="E269" s="352" t="s">
        <v>1002</v>
      </c>
    </row>
    <row r="270" spans="1:5" ht="25.5">
      <c r="A270" s="323" t="s">
        <v>702</v>
      </c>
      <c r="B270" s="371" t="s">
        <v>704</v>
      </c>
      <c r="C270" s="356" t="s">
        <v>62</v>
      </c>
      <c r="D270" s="357" t="s">
        <v>1003</v>
      </c>
      <c r="E270" s="352" t="s">
        <v>1004</v>
      </c>
    </row>
    <row r="271" spans="1:5" ht="25.5">
      <c r="A271" s="323" t="s">
        <v>705</v>
      </c>
      <c r="B271" s="371" t="s">
        <v>707</v>
      </c>
      <c r="C271" s="356" t="s">
        <v>62</v>
      </c>
      <c r="D271" s="357" t="s">
        <v>993</v>
      </c>
      <c r="E271" s="352" t="s">
        <v>994</v>
      </c>
    </row>
    <row r="272" spans="1:5" ht="25.5">
      <c r="A272" s="323" t="s">
        <v>708</v>
      </c>
      <c r="B272" s="371" t="s">
        <v>710</v>
      </c>
      <c r="C272" s="356" t="s">
        <v>62</v>
      </c>
      <c r="D272" s="357" t="s">
        <v>797</v>
      </c>
      <c r="E272" s="352" t="s">
        <v>798</v>
      </c>
    </row>
    <row r="273" spans="1:5">
      <c r="A273" s="321" t="s">
        <v>711</v>
      </c>
      <c r="B273" s="344" t="s">
        <v>712</v>
      </c>
      <c r="C273" s="345"/>
      <c r="D273" s="346"/>
      <c r="E273" s="351"/>
    </row>
    <row r="274" spans="1:5">
      <c r="A274" s="321" t="s">
        <v>713</v>
      </c>
      <c r="B274" s="344" t="s">
        <v>714</v>
      </c>
      <c r="C274" s="345"/>
      <c r="D274" s="346"/>
      <c r="E274" s="351"/>
    </row>
    <row r="275" spans="1:5" ht="25.5">
      <c r="A275" s="323" t="s">
        <v>715</v>
      </c>
      <c r="B275" s="371" t="s">
        <v>717</v>
      </c>
      <c r="C275" s="356" t="s">
        <v>39</v>
      </c>
      <c r="D275" s="357" t="s">
        <v>1005</v>
      </c>
      <c r="E275" s="352" t="s">
        <v>859</v>
      </c>
    </row>
    <row r="276" spans="1:5" ht="25.5">
      <c r="A276" s="323" t="s">
        <v>718</v>
      </c>
      <c r="B276" s="371" t="s">
        <v>720</v>
      </c>
      <c r="C276" s="356" t="s">
        <v>39</v>
      </c>
      <c r="D276" s="357" t="s">
        <v>855</v>
      </c>
      <c r="E276" s="352" t="s">
        <v>859</v>
      </c>
    </row>
    <row r="277" spans="1:5" ht="25.5">
      <c r="A277" s="323" t="s">
        <v>721</v>
      </c>
      <c r="B277" s="371" t="s">
        <v>723</v>
      </c>
      <c r="C277" s="356" t="s">
        <v>39</v>
      </c>
      <c r="D277" s="357" t="s">
        <v>855</v>
      </c>
      <c r="E277" s="352" t="s">
        <v>859</v>
      </c>
    </row>
    <row r="278" spans="1:5" ht="25.5">
      <c r="A278" s="323" t="s">
        <v>724</v>
      </c>
      <c r="B278" s="371" t="s">
        <v>726</v>
      </c>
      <c r="C278" s="356" t="s">
        <v>39</v>
      </c>
      <c r="D278" s="357" t="s">
        <v>1005</v>
      </c>
      <c r="E278" s="352" t="s">
        <v>859</v>
      </c>
    </row>
    <row r="279" spans="1:5">
      <c r="A279" s="321" t="s">
        <v>727</v>
      </c>
      <c r="B279" s="344" t="s">
        <v>728</v>
      </c>
      <c r="C279" s="345"/>
      <c r="D279" s="346"/>
      <c r="E279" s="351"/>
    </row>
    <row r="280" spans="1:5" ht="38.25">
      <c r="A280" s="323" t="s">
        <v>729</v>
      </c>
      <c r="B280" s="371" t="s">
        <v>731</v>
      </c>
      <c r="C280" s="356" t="s">
        <v>39</v>
      </c>
      <c r="D280" s="357" t="s">
        <v>1006</v>
      </c>
      <c r="E280" s="352" t="s">
        <v>1007</v>
      </c>
    </row>
    <row r="281" spans="1:5" ht="38.25">
      <c r="A281" s="323" t="s">
        <v>732</v>
      </c>
      <c r="B281" s="371" t="s">
        <v>734</v>
      </c>
      <c r="C281" s="356" t="s">
        <v>39</v>
      </c>
      <c r="D281" s="357" t="s">
        <v>1006</v>
      </c>
      <c r="E281" s="352" t="s">
        <v>1007</v>
      </c>
    </row>
    <row r="282" spans="1:5">
      <c r="A282" s="321" t="s">
        <v>735</v>
      </c>
      <c r="B282" s="344" t="s">
        <v>736</v>
      </c>
      <c r="C282" s="345"/>
      <c r="D282" s="346"/>
      <c r="E282" s="351"/>
    </row>
    <row r="283" spans="1:5" s="313" customFormat="1">
      <c r="A283" s="321" t="s">
        <v>737</v>
      </c>
      <c r="B283" s="344" t="s">
        <v>738</v>
      </c>
      <c r="C283" s="345"/>
      <c r="D283" s="346"/>
      <c r="E283" s="351"/>
    </row>
    <row r="284" spans="1:5" s="313" customFormat="1" ht="25.5">
      <c r="A284" s="323" t="s">
        <v>739</v>
      </c>
      <c r="B284" s="371" t="s">
        <v>741</v>
      </c>
      <c r="C284" s="356" t="s">
        <v>39</v>
      </c>
      <c r="D284" s="357" t="s">
        <v>855</v>
      </c>
      <c r="E284" s="352" t="s">
        <v>865</v>
      </c>
    </row>
    <row r="285" spans="1:5" s="313" customFormat="1" ht="25.5">
      <c r="A285" s="323" t="s">
        <v>742</v>
      </c>
      <c r="B285" s="371" t="s">
        <v>744</v>
      </c>
      <c r="C285" s="356" t="s">
        <v>39</v>
      </c>
      <c r="D285" s="357" t="s">
        <v>862</v>
      </c>
      <c r="E285" s="352" t="s">
        <v>859</v>
      </c>
    </row>
    <row r="286" spans="1:5" s="313" customFormat="1">
      <c r="A286" s="321" t="s">
        <v>745</v>
      </c>
      <c r="B286" s="344" t="s">
        <v>746</v>
      </c>
      <c r="C286" s="345"/>
      <c r="D286" s="346"/>
      <c r="E286" s="351"/>
    </row>
    <row r="287" spans="1:5" s="313" customFormat="1" ht="38.25">
      <c r="A287" s="323" t="s">
        <v>747</v>
      </c>
      <c r="B287" s="371" t="s">
        <v>749</v>
      </c>
      <c r="C287" s="356" t="s">
        <v>62</v>
      </c>
      <c r="D287" s="357" t="s">
        <v>797</v>
      </c>
      <c r="E287" s="352" t="s">
        <v>798</v>
      </c>
    </row>
    <row r="288" spans="1:5" s="313" customFormat="1">
      <c r="A288" s="325" t="s">
        <v>750</v>
      </c>
      <c r="B288" s="347" t="s">
        <v>752</v>
      </c>
      <c r="C288" s="348" t="s">
        <v>753</v>
      </c>
      <c r="D288" s="349" t="s">
        <v>797</v>
      </c>
      <c r="E288" s="353" t="s">
        <v>798</v>
      </c>
    </row>
    <row r="289" spans="1:5" ht="25.5">
      <c r="A289" s="323" t="s">
        <v>754</v>
      </c>
      <c r="B289" s="371" t="s">
        <v>756</v>
      </c>
      <c r="C289" s="356" t="s">
        <v>39</v>
      </c>
      <c r="D289" s="357" t="s">
        <v>1008</v>
      </c>
      <c r="E289" s="352" t="s">
        <v>1009</v>
      </c>
    </row>
    <row r="290" spans="1:5" s="313" customFormat="1" ht="25.5">
      <c r="A290" s="323" t="s">
        <v>757</v>
      </c>
      <c r="B290" s="371" t="s">
        <v>759</v>
      </c>
      <c r="C290" s="356" t="s">
        <v>62</v>
      </c>
      <c r="D290" s="357" t="s">
        <v>902</v>
      </c>
      <c r="E290" s="352" t="s">
        <v>903</v>
      </c>
    </row>
    <row r="291" spans="1:5" s="313" customFormat="1" ht="38.25">
      <c r="A291" s="323" t="s">
        <v>760</v>
      </c>
      <c r="B291" s="371" t="s">
        <v>762</v>
      </c>
      <c r="C291" s="356" t="s">
        <v>62</v>
      </c>
      <c r="D291" s="357" t="s">
        <v>900</v>
      </c>
      <c r="E291" s="352" t="s">
        <v>901</v>
      </c>
    </row>
    <row r="292" spans="1:5" s="313" customFormat="1" ht="25.5">
      <c r="A292" s="323" t="s">
        <v>763</v>
      </c>
      <c r="B292" s="371" t="s">
        <v>765</v>
      </c>
      <c r="C292" s="356" t="s">
        <v>39</v>
      </c>
      <c r="D292" s="357" t="s">
        <v>1010</v>
      </c>
      <c r="E292" s="352" t="s">
        <v>1011</v>
      </c>
    </row>
    <row r="293" spans="1:5" s="313" customFormat="1" ht="25.5">
      <c r="A293" s="323" t="s">
        <v>766</v>
      </c>
      <c r="B293" s="371" t="s">
        <v>768</v>
      </c>
      <c r="C293" s="356" t="s">
        <v>62</v>
      </c>
      <c r="D293" s="357" t="s">
        <v>993</v>
      </c>
      <c r="E293" s="352" t="s">
        <v>994</v>
      </c>
    </row>
    <row r="294" spans="1:5">
      <c r="A294" s="97"/>
      <c r="B294" s="337"/>
      <c r="C294" s="337"/>
      <c r="D294" s="337"/>
      <c r="E294" s="298"/>
    </row>
    <row r="295" spans="1:5" s="343" customFormat="1">
      <c r="A295" s="97"/>
      <c r="B295" s="337"/>
      <c r="C295" s="337"/>
      <c r="D295" s="337"/>
      <c r="E295" s="298"/>
    </row>
    <row r="296" spans="1:5" s="343" customFormat="1">
      <c r="A296" s="97"/>
      <c r="B296" s="337"/>
      <c r="C296" s="337"/>
      <c r="D296" s="337"/>
      <c r="E296" s="298"/>
    </row>
    <row r="297" spans="1:5">
      <c r="A297" s="97"/>
      <c r="B297" s="337"/>
      <c r="C297" s="337"/>
      <c r="D297" s="337"/>
      <c r="E297" s="298"/>
    </row>
    <row r="298" spans="1:5">
      <c r="A298" s="97"/>
      <c r="B298" s="337"/>
      <c r="C298" s="337"/>
      <c r="D298" s="337"/>
      <c r="E298" s="298"/>
    </row>
    <row r="299" spans="1:5">
      <c r="A299" s="97"/>
      <c r="B299" s="337"/>
      <c r="C299" s="337"/>
      <c r="D299" s="337"/>
      <c r="E299" s="298"/>
    </row>
    <row r="300" spans="1:5">
      <c r="A300" s="97"/>
      <c r="B300" s="337"/>
      <c r="C300" s="337"/>
      <c r="D300" s="337"/>
      <c r="E300" s="298"/>
    </row>
    <row r="301" spans="1:5" ht="15" thickBot="1">
      <c r="A301" s="98"/>
      <c r="B301" s="99"/>
      <c r="C301" s="99"/>
      <c r="D301" s="99"/>
      <c r="E301" s="100"/>
    </row>
  </sheetData>
  <mergeCells count="11">
    <mergeCell ref="F9:H9"/>
    <mergeCell ref="I9:J9"/>
    <mergeCell ref="A10:E10"/>
    <mergeCell ref="A6:E6"/>
    <mergeCell ref="A7:E7"/>
    <mergeCell ref="A8:E8"/>
    <mergeCell ref="A1:E1"/>
    <mergeCell ref="A2:E2"/>
    <mergeCell ref="A3:E3"/>
    <mergeCell ref="A4:E4"/>
    <mergeCell ref="A5:E5"/>
  </mergeCells>
  <printOptions horizontalCentered="1"/>
  <pageMargins left="0.51181102362204722" right="0.51181102362204722" top="0.59055118110236227" bottom="0.39370078740157483" header="0.51181102362204722" footer="0.51181102362204722"/>
  <pageSetup paperSize="9" scale="84" fitToHeight="0" orientation="landscape" r:id="rId1"/>
  <rowBreaks count="3" manualBreakCount="3">
    <brk id="154" max="4" man="1"/>
    <brk id="230" max="4" man="1"/>
    <brk id="25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9858-003F-4C3E-81B2-733BC242A0E1}">
  <sheetPr codeName="Planilha3"/>
  <dimension ref="A1:I268"/>
  <sheetViews>
    <sheetView showGridLines="0" showOutlineSymbols="0" showWhiteSpace="0" view="pageBreakPreview" topLeftCell="A26" zoomScale="115" zoomScaleNormal="100" zoomScaleSheetLayoutView="115" workbookViewId="0">
      <selection activeCell="J302" sqref="J302"/>
    </sheetView>
  </sheetViews>
  <sheetFormatPr defaultRowHeight="14.25"/>
  <cols>
    <col min="1" max="1" width="9.375" customWidth="1"/>
    <col min="2" max="2" width="60" bestFit="1" customWidth="1"/>
    <col min="3" max="3" width="20" bestFit="1" customWidth="1"/>
    <col min="4" max="6" width="12" bestFit="1" customWidth="1"/>
    <col min="7" max="8" width="12" customWidth="1"/>
    <col min="9" max="28" width="12" bestFit="1" customWidth="1"/>
  </cols>
  <sheetData>
    <row r="1" spans="1:9" ht="30" customHeight="1">
      <c r="A1" s="425" t="str">
        <f>('Memória de Cálculo'!A1)</f>
        <v>PREFEITURA MUNICIPAL DE XINGUARA - PA</v>
      </c>
      <c r="B1" s="426"/>
      <c r="C1" s="426"/>
      <c r="D1" s="426"/>
      <c r="E1" s="426"/>
      <c r="F1" s="426"/>
      <c r="G1" s="426"/>
      <c r="H1" s="426"/>
      <c r="I1" s="427"/>
    </row>
    <row r="2" spans="1:9" ht="30" customHeight="1">
      <c r="A2" s="428" t="str">
        <f>('Memória de Cálculo'!A2)</f>
        <v>CNPJ: 04.144.150/0001-20</v>
      </c>
      <c r="B2" s="429"/>
      <c r="C2" s="429"/>
      <c r="D2" s="429"/>
      <c r="E2" s="429"/>
      <c r="F2" s="429"/>
      <c r="G2" s="429"/>
      <c r="H2" s="429"/>
      <c r="I2" s="430"/>
    </row>
    <row r="3" spans="1:9" ht="30" customHeight="1">
      <c r="A3" s="428" t="str">
        <f>('Memória de Cálculo'!A3)</f>
        <v>ESTADO DO PARÁ</v>
      </c>
      <c r="B3" s="429"/>
      <c r="C3" s="429"/>
      <c r="D3" s="429"/>
      <c r="E3" s="429"/>
      <c r="F3" s="429"/>
      <c r="G3" s="429"/>
      <c r="H3" s="429"/>
      <c r="I3" s="430"/>
    </row>
    <row r="4" spans="1:9">
      <c r="A4" s="431" t="str">
        <f>('Memória de Cálculo'!A5)</f>
        <v>OBJETO: PROJETO DE CONSTRUÇÃO DE UMA UNIDADE BASICA DE SAÚDE - UBS</v>
      </c>
      <c r="B4" s="432"/>
      <c r="C4" s="432"/>
      <c r="D4" s="432"/>
      <c r="E4" s="432"/>
      <c r="F4" s="337"/>
      <c r="G4" s="337"/>
      <c r="H4" s="337"/>
      <c r="I4" s="298"/>
    </row>
    <row r="5" spans="1:9" ht="13.9" customHeight="1">
      <c r="A5" s="431" t="str">
        <f>('Memória de Cálculo'!A6)</f>
        <v>LOCAL:    RUA LUIS PEDRO ZAMBOTO, LOTE 01-A, QUADRA 04, FREI HENRI - XINGUARA - PARÁ</v>
      </c>
      <c r="B5" s="432"/>
      <c r="C5" s="432"/>
      <c r="D5" s="432"/>
      <c r="E5" s="432"/>
      <c r="F5" s="337"/>
      <c r="G5" s="337"/>
      <c r="H5" s="337"/>
      <c r="I5" s="298"/>
    </row>
    <row r="6" spans="1:9" ht="13.9" customHeight="1">
      <c r="A6" s="431" t="str">
        <f>('Memória de Cálculo'!A7)</f>
        <v>PROPONENTE: PREFEITURA MUNICIPAL DE XINGUARA - PA</v>
      </c>
      <c r="B6" s="432"/>
      <c r="C6" s="432"/>
      <c r="D6" s="432"/>
      <c r="E6" s="432"/>
      <c r="F6" s="337"/>
      <c r="G6" s="337"/>
      <c r="H6" s="337"/>
      <c r="I6" s="298"/>
    </row>
    <row r="7" spans="1:9" ht="13.9" customHeight="1">
      <c r="A7" s="431" t="str">
        <f>('Memória de Cálculo'!A8)</f>
        <v>DATA: 07/08/2025</v>
      </c>
      <c r="B7" s="432"/>
      <c r="C7" s="432"/>
      <c r="D7" s="432"/>
      <c r="E7" s="432"/>
      <c r="F7" s="337"/>
      <c r="G7" s="337"/>
      <c r="H7" s="337"/>
      <c r="I7" s="298"/>
    </row>
    <row r="8" spans="1:9" ht="15">
      <c r="A8" s="101"/>
      <c r="B8" s="338"/>
      <c r="C8" s="338"/>
      <c r="D8" s="421" t="s">
        <v>1</v>
      </c>
      <c r="E8" s="421"/>
      <c r="F8" s="337"/>
      <c r="G8" s="337"/>
      <c r="H8" s="337"/>
      <c r="I8" s="298"/>
    </row>
    <row r="9" spans="1:9" ht="29.45" customHeight="1">
      <c r="A9" s="142"/>
      <c r="B9" s="318"/>
      <c r="C9" s="318"/>
      <c r="D9" s="434">
        <f>('Orçamento Sintético'!G9)</f>
        <v>0.28820000000000001</v>
      </c>
      <c r="E9" s="435"/>
      <c r="F9" s="337"/>
      <c r="G9" s="337"/>
      <c r="H9" s="337"/>
      <c r="I9" s="298"/>
    </row>
    <row r="10" spans="1:9" ht="15">
      <c r="A10" s="422" t="s">
        <v>1012</v>
      </c>
      <c r="B10" s="423"/>
      <c r="C10" s="423"/>
      <c r="D10" s="423"/>
      <c r="E10" s="423"/>
      <c r="F10" s="337"/>
      <c r="G10" s="337"/>
      <c r="H10" s="337"/>
      <c r="I10" s="298"/>
    </row>
    <row r="11" spans="1:9" ht="15">
      <c r="A11" s="319" t="s">
        <v>4</v>
      </c>
      <c r="B11" s="370" t="s">
        <v>7</v>
      </c>
      <c r="C11" s="355" t="s">
        <v>1013</v>
      </c>
      <c r="D11" s="355" t="s">
        <v>1014</v>
      </c>
      <c r="E11" s="355" t="s">
        <v>1015</v>
      </c>
      <c r="F11" s="355" t="s">
        <v>1016</v>
      </c>
      <c r="G11" s="355" t="s">
        <v>1017</v>
      </c>
      <c r="H11" s="355" t="s">
        <v>1018</v>
      </c>
      <c r="I11" s="320" t="s">
        <v>1019</v>
      </c>
    </row>
    <row r="12" spans="1:9" ht="26.25" thickBot="1">
      <c r="A12" s="321" t="s">
        <v>14</v>
      </c>
      <c r="B12" s="344" t="s">
        <v>15</v>
      </c>
      <c r="C12" s="346" t="s">
        <v>1020</v>
      </c>
      <c r="D12" s="312" t="s">
        <v>1021</v>
      </c>
      <c r="E12" s="312" t="s">
        <v>1022</v>
      </c>
      <c r="F12" s="312" t="s">
        <v>1023</v>
      </c>
      <c r="G12" s="312" t="s">
        <v>1024</v>
      </c>
      <c r="H12" s="312" t="s">
        <v>1025</v>
      </c>
      <c r="I12" s="339" t="s">
        <v>1026</v>
      </c>
    </row>
    <row r="13" spans="1:9" ht="27" thickTop="1" thickBot="1">
      <c r="A13" s="321" t="s">
        <v>32</v>
      </c>
      <c r="B13" s="344" t="s">
        <v>33</v>
      </c>
      <c r="C13" s="346" t="s">
        <v>1027</v>
      </c>
      <c r="D13" s="312" t="s">
        <v>1028</v>
      </c>
      <c r="E13" s="312" t="s">
        <v>1028</v>
      </c>
      <c r="F13" s="346" t="s">
        <v>1029</v>
      </c>
      <c r="G13" s="346" t="s">
        <v>1029</v>
      </c>
      <c r="H13" s="346" t="s">
        <v>1029</v>
      </c>
      <c r="I13" s="340" t="s">
        <v>1029</v>
      </c>
    </row>
    <row r="14" spans="1:9" ht="27" thickTop="1" thickBot="1">
      <c r="A14" s="321" t="s">
        <v>63</v>
      </c>
      <c r="B14" s="344" t="s">
        <v>64</v>
      </c>
      <c r="C14" s="346" t="s">
        <v>1030</v>
      </c>
      <c r="D14" s="312" t="s">
        <v>1030</v>
      </c>
      <c r="E14" s="346" t="s">
        <v>1029</v>
      </c>
      <c r="F14" s="346" t="s">
        <v>1029</v>
      </c>
      <c r="G14" s="346" t="s">
        <v>1029</v>
      </c>
      <c r="H14" s="346" t="s">
        <v>1029</v>
      </c>
      <c r="I14" s="340" t="s">
        <v>1029</v>
      </c>
    </row>
    <row r="15" spans="1:9" ht="27" thickTop="1" thickBot="1">
      <c r="A15" s="321" t="s">
        <v>88</v>
      </c>
      <c r="B15" s="344" t="s">
        <v>89</v>
      </c>
      <c r="C15" s="346" t="s">
        <v>1031</v>
      </c>
      <c r="D15" s="312" t="s">
        <v>1032</v>
      </c>
      <c r="E15" s="312" t="s">
        <v>1033</v>
      </c>
      <c r="F15" s="312" t="s">
        <v>1033</v>
      </c>
      <c r="G15" s="312" t="s">
        <v>1034</v>
      </c>
      <c r="H15" s="346" t="s">
        <v>1029</v>
      </c>
      <c r="I15" s="340" t="s">
        <v>1029</v>
      </c>
    </row>
    <row r="16" spans="1:9" ht="27" thickTop="1" thickBot="1">
      <c r="A16" s="321" t="s">
        <v>140</v>
      </c>
      <c r="B16" s="344" t="s">
        <v>141</v>
      </c>
      <c r="C16" s="346" t="s">
        <v>1035</v>
      </c>
      <c r="D16" s="346" t="s">
        <v>1029</v>
      </c>
      <c r="E16" s="312" t="s">
        <v>1036</v>
      </c>
      <c r="F16" s="312" t="s">
        <v>1036</v>
      </c>
      <c r="G16" s="312" t="s">
        <v>1037</v>
      </c>
      <c r="H16" s="312" t="s">
        <v>1038</v>
      </c>
      <c r="I16" s="339" t="s">
        <v>1038</v>
      </c>
    </row>
    <row r="17" spans="1:9" ht="27" thickTop="1" thickBot="1">
      <c r="A17" s="321" t="s">
        <v>156</v>
      </c>
      <c r="B17" s="344" t="s">
        <v>157</v>
      </c>
      <c r="C17" s="346" t="s">
        <v>1039</v>
      </c>
      <c r="D17" s="346" t="s">
        <v>1029</v>
      </c>
      <c r="E17" s="346" t="s">
        <v>1029</v>
      </c>
      <c r="F17" s="346" t="s">
        <v>1029</v>
      </c>
      <c r="G17" s="312" t="s">
        <v>1040</v>
      </c>
      <c r="H17" s="312" t="s">
        <v>1040</v>
      </c>
      <c r="I17" s="339" t="s">
        <v>1041</v>
      </c>
    </row>
    <row r="18" spans="1:9" ht="27" thickTop="1" thickBot="1">
      <c r="A18" s="321" t="s">
        <v>169</v>
      </c>
      <c r="B18" s="344" t="s">
        <v>170</v>
      </c>
      <c r="C18" s="346" t="s">
        <v>1042</v>
      </c>
      <c r="D18" s="346" t="s">
        <v>1029</v>
      </c>
      <c r="E18" s="346" t="s">
        <v>1029</v>
      </c>
      <c r="F18" s="346" t="s">
        <v>1029</v>
      </c>
      <c r="G18" s="346" t="s">
        <v>1029</v>
      </c>
      <c r="H18" s="312" t="s">
        <v>1043</v>
      </c>
      <c r="I18" s="339" t="s">
        <v>1043</v>
      </c>
    </row>
    <row r="19" spans="1:9" ht="27" thickTop="1" thickBot="1">
      <c r="A19" s="321" t="s">
        <v>193</v>
      </c>
      <c r="B19" s="344" t="s">
        <v>194</v>
      </c>
      <c r="C19" s="346" t="s">
        <v>1044</v>
      </c>
      <c r="D19" s="346" t="s">
        <v>1029</v>
      </c>
      <c r="E19" s="346" t="s">
        <v>1029</v>
      </c>
      <c r="F19" s="346" t="s">
        <v>1029</v>
      </c>
      <c r="G19" s="346" t="s">
        <v>1029</v>
      </c>
      <c r="H19" s="312" t="s">
        <v>1045</v>
      </c>
      <c r="I19" s="339" t="s">
        <v>1045</v>
      </c>
    </row>
    <row r="20" spans="1:9" ht="27" thickTop="1" thickBot="1">
      <c r="A20" s="321" t="s">
        <v>200</v>
      </c>
      <c r="B20" s="344" t="s">
        <v>201</v>
      </c>
      <c r="C20" s="346" t="s">
        <v>1046</v>
      </c>
      <c r="D20" s="346" t="s">
        <v>1029</v>
      </c>
      <c r="E20" s="346" t="s">
        <v>1029</v>
      </c>
      <c r="F20" s="312" t="s">
        <v>1047</v>
      </c>
      <c r="G20" s="312" t="s">
        <v>1048</v>
      </c>
      <c r="H20" s="312" t="s">
        <v>1048</v>
      </c>
      <c r="I20" s="339" t="s">
        <v>1047</v>
      </c>
    </row>
    <row r="21" spans="1:9" ht="27" thickTop="1" thickBot="1">
      <c r="A21" s="321" t="s">
        <v>229</v>
      </c>
      <c r="B21" s="344" t="s">
        <v>230</v>
      </c>
      <c r="C21" s="346" t="s">
        <v>1049</v>
      </c>
      <c r="D21" s="312" t="s">
        <v>1050</v>
      </c>
      <c r="E21" s="312" t="s">
        <v>1051</v>
      </c>
      <c r="F21" s="312" t="s">
        <v>1050</v>
      </c>
      <c r="G21" s="312" t="s">
        <v>1051</v>
      </c>
      <c r="H21" s="346" t="s">
        <v>1029</v>
      </c>
      <c r="I21" s="340" t="s">
        <v>1029</v>
      </c>
    </row>
    <row r="22" spans="1:9" ht="27" thickTop="1" thickBot="1">
      <c r="A22" s="321" t="s">
        <v>239</v>
      </c>
      <c r="B22" s="344" t="s">
        <v>240</v>
      </c>
      <c r="C22" s="346" t="s">
        <v>1052</v>
      </c>
      <c r="D22" s="346" t="s">
        <v>1029</v>
      </c>
      <c r="E22" s="346" t="s">
        <v>1029</v>
      </c>
      <c r="F22" s="346" t="s">
        <v>1029</v>
      </c>
      <c r="G22" s="312" t="s">
        <v>1053</v>
      </c>
      <c r="H22" s="312" t="s">
        <v>1053</v>
      </c>
      <c r="I22" s="339" t="s">
        <v>1054</v>
      </c>
    </row>
    <row r="23" spans="1:9" ht="27" thickTop="1" thickBot="1">
      <c r="A23" s="321" t="s">
        <v>251</v>
      </c>
      <c r="B23" s="344" t="s">
        <v>252</v>
      </c>
      <c r="C23" s="346" t="s">
        <v>1055</v>
      </c>
      <c r="D23" s="346" t="s">
        <v>1029</v>
      </c>
      <c r="E23" s="312" t="s">
        <v>1056</v>
      </c>
      <c r="F23" s="312" t="s">
        <v>1057</v>
      </c>
      <c r="G23" s="312" t="s">
        <v>1058</v>
      </c>
      <c r="H23" s="312" t="s">
        <v>1059</v>
      </c>
      <c r="I23" s="340" t="s">
        <v>1029</v>
      </c>
    </row>
    <row r="24" spans="1:9" ht="27" thickTop="1" thickBot="1">
      <c r="A24" s="321" t="s">
        <v>268</v>
      </c>
      <c r="B24" s="344" t="s">
        <v>269</v>
      </c>
      <c r="C24" s="346" t="s">
        <v>1060</v>
      </c>
      <c r="D24" s="346" t="s">
        <v>1029</v>
      </c>
      <c r="E24" s="346" t="s">
        <v>1029</v>
      </c>
      <c r="F24" s="312" t="s">
        <v>1061</v>
      </c>
      <c r="G24" s="312" t="s">
        <v>1061</v>
      </c>
      <c r="H24" s="312" t="s">
        <v>1062</v>
      </c>
      <c r="I24" s="339" t="s">
        <v>1062</v>
      </c>
    </row>
    <row r="25" spans="1:9" ht="27" thickTop="1" thickBot="1">
      <c r="A25" s="321" t="s">
        <v>302</v>
      </c>
      <c r="B25" s="344" t="s">
        <v>303</v>
      </c>
      <c r="C25" s="346" t="s">
        <v>1063</v>
      </c>
      <c r="D25" s="346" t="s">
        <v>1029</v>
      </c>
      <c r="E25" s="312" t="s">
        <v>1064</v>
      </c>
      <c r="F25" s="312" t="s">
        <v>1064</v>
      </c>
      <c r="G25" s="312" t="s">
        <v>1065</v>
      </c>
      <c r="H25" s="346" t="s">
        <v>1029</v>
      </c>
      <c r="I25" s="340" t="s">
        <v>1029</v>
      </c>
    </row>
    <row r="26" spans="1:9" ht="27" thickTop="1" thickBot="1">
      <c r="A26" s="321" t="s">
        <v>392</v>
      </c>
      <c r="B26" s="344" t="s">
        <v>393</v>
      </c>
      <c r="C26" s="346" t="s">
        <v>1066</v>
      </c>
      <c r="D26" s="346" t="s">
        <v>1029</v>
      </c>
      <c r="E26" s="346" t="s">
        <v>1029</v>
      </c>
      <c r="F26" s="312" t="s">
        <v>1067</v>
      </c>
      <c r="G26" s="312" t="s">
        <v>1068</v>
      </c>
      <c r="H26" s="312" t="s">
        <v>1069</v>
      </c>
      <c r="I26" s="339" t="s">
        <v>1070</v>
      </c>
    </row>
    <row r="27" spans="1:9" ht="27" thickTop="1" thickBot="1">
      <c r="A27" s="321" t="s">
        <v>510</v>
      </c>
      <c r="B27" s="344" t="s">
        <v>511</v>
      </c>
      <c r="C27" s="346" t="s">
        <v>1071</v>
      </c>
      <c r="D27" s="346" t="s">
        <v>1029</v>
      </c>
      <c r="E27" s="346" t="s">
        <v>1029</v>
      </c>
      <c r="F27" s="346" t="s">
        <v>1029</v>
      </c>
      <c r="G27" s="312" t="s">
        <v>1072</v>
      </c>
      <c r="H27" s="312" t="s">
        <v>1072</v>
      </c>
      <c r="I27" s="339" t="s">
        <v>1073</v>
      </c>
    </row>
    <row r="28" spans="1:9" ht="27" thickTop="1" thickBot="1">
      <c r="A28" s="321" t="s">
        <v>599</v>
      </c>
      <c r="B28" s="344" t="s">
        <v>600</v>
      </c>
      <c r="C28" s="346" t="s">
        <v>1074</v>
      </c>
      <c r="D28" s="346" t="s">
        <v>1029</v>
      </c>
      <c r="E28" s="346" t="s">
        <v>1029</v>
      </c>
      <c r="F28" s="346" t="s">
        <v>1029</v>
      </c>
      <c r="G28" s="346" t="s">
        <v>1029</v>
      </c>
      <c r="H28" s="312" t="s">
        <v>1075</v>
      </c>
      <c r="I28" s="339" t="s">
        <v>1075</v>
      </c>
    </row>
    <row r="29" spans="1:9" ht="27" thickTop="1" thickBot="1">
      <c r="A29" s="321" t="s">
        <v>681</v>
      </c>
      <c r="B29" s="344" t="s">
        <v>682</v>
      </c>
      <c r="C29" s="346" t="s">
        <v>1076</v>
      </c>
      <c r="D29" s="346" t="s">
        <v>1029</v>
      </c>
      <c r="E29" s="346" t="s">
        <v>1029</v>
      </c>
      <c r="F29" s="346" t="s">
        <v>1029</v>
      </c>
      <c r="G29" s="312" t="s">
        <v>1077</v>
      </c>
      <c r="H29" s="312" t="s">
        <v>1078</v>
      </c>
      <c r="I29" s="339" t="s">
        <v>1078</v>
      </c>
    </row>
    <row r="30" spans="1:9" ht="27" thickTop="1" thickBot="1">
      <c r="A30" s="321" t="s">
        <v>711</v>
      </c>
      <c r="B30" s="344" t="s">
        <v>712</v>
      </c>
      <c r="C30" s="346" t="s">
        <v>1079</v>
      </c>
      <c r="D30" s="346" t="s">
        <v>1029</v>
      </c>
      <c r="E30" s="346" t="s">
        <v>1029</v>
      </c>
      <c r="F30" s="346" t="s">
        <v>1029</v>
      </c>
      <c r="G30" s="346" t="s">
        <v>1029</v>
      </c>
      <c r="H30" s="312" t="s">
        <v>1080</v>
      </c>
      <c r="I30" s="339" t="s">
        <v>1080</v>
      </c>
    </row>
    <row r="31" spans="1:9" ht="27" thickTop="1" thickBot="1">
      <c r="A31" s="321" t="s">
        <v>735</v>
      </c>
      <c r="B31" s="344" t="s">
        <v>736</v>
      </c>
      <c r="C31" s="346" t="s">
        <v>1081</v>
      </c>
      <c r="D31" s="346" t="s">
        <v>1029</v>
      </c>
      <c r="E31" s="346" t="s">
        <v>1029</v>
      </c>
      <c r="F31" s="346" t="s">
        <v>1029</v>
      </c>
      <c r="G31" s="346" t="s">
        <v>1029</v>
      </c>
      <c r="H31" s="346" t="s">
        <v>1029</v>
      </c>
      <c r="I31" s="339" t="s">
        <v>1081</v>
      </c>
    </row>
    <row r="32" spans="1:9" ht="14.45" customHeight="1" thickTop="1">
      <c r="A32" s="447" t="s">
        <v>1082</v>
      </c>
      <c r="B32" s="448"/>
      <c r="C32" s="341"/>
      <c r="D32" s="330" t="s">
        <v>1083</v>
      </c>
      <c r="E32" s="330" t="s">
        <v>1084</v>
      </c>
      <c r="F32" s="330" t="s">
        <v>1085</v>
      </c>
      <c r="G32" s="330" t="s">
        <v>1086</v>
      </c>
      <c r="H32" s="330" t="s">
        <v>1087</v>
      </c>
      <c r="I32" s="342" t="s">
        <v>1088</v>
      </c>
    </row>
    <row r="33" spans="1:9">
      <c r="A33" s="447" t="s">
        <v>1089</v>
      </c>
      <c r="B33" s="448"/>
      <c r="C33" s="341"/>
      <c r="D33" s="330" t="s">
        <v>1090</v>
      </c>
      <c r="E33" s="330" t="s">
        <v>1091</v>
      </c>
      <c r="F33" s="330" t="s">
        <v>1092</v>
      </c>
      <c r="G33" s="330" t="s">
        <v>1093</v>
      </c>
      <c r="H33" s="330" t="s">
        <v>1094</v>
      </c>
      <c r="I33" s="342" t="s">
        <v>1095</v>
      </c>
    </row>
    <row r="34" spans="1:9" ht="13.9" customHeight="1">
      <c r="A34" s="447" t="s">
        <v>1096</v>
      </c>
      <c r="B34" s="448"/>
      <c r="C34" s="341"/>
      <c r="D34" s="330" t="s">
        <v>1083</v>
      </c>
      <c r="E34" s="330" t="s">
        <v>1097</v>
      </c>
      <c r="F34" s="330" t="s">
        <v>1098</v>
      </c>
      <c r="G34" s="330" t="s">
        <v>1099</v>
      </c>
      <c r="H34" s="330" t="s">
        <v>1100</v>
      </c>
      <c r="I34" s="342" t="s">
        <v>1101</v>
      </c>
    </row>
    <row r="35" spans="1:9" ht="13.9" customHeight="1">
      <c r="A35" s="447" t="s">
        <v>1102</v>
      </c>
      <c r="B35" s="448"/>
      <c r="C35" s="341"/>
      <c r="D35" s="330" t="s">
        <v>1090</v>
      </c>
      <c r="E35" s="330" t="s">
        <v>1103</v>
      </c>
      <c r="F35" s="330" t="s">
        <v>1104</v>
      </c>
      <c r="G35" s="330" t="s">
        <v>1105</v>
      </c>
      <c r="H35" s="330" t="s">
        <v>1106</v>
      </c>
      <c r="I35" s="342" t="s">
        <v>1107</v>
      </c>
    </row>
    <row r="36" spans="1:9">
      <c r="A36" s="97"/>
      <c r="B36" s="337"/>
      <c r="C36" s="337"/>
      <c r="D36" s="337"/>
      <c r="E36" s="337"/>
      <c r="F36" s="337"/>
      <c r="G36" s="337"/>
      <c r="H36" s="337"/>
      <c r="I36" s="298"/>
    </row>
    <row r="37" spans="1:9">
      <c r="A37" s="97"/>
      <c r="B37" s="337"/>
      <c r="C37" s="337"/>
      <c r="D37" s="337"/>
      <c r="E37" s="337"/>
      <c r="F37" s="337"/>
      <c r="G37" s="337"/>
      <c r="H37" s="337"/>
      <c r="I37" s="298"/>
    </row>
    <row r="38" spans="1:9">
      <c r="A38" s="97"/>
      <c r="B38" s="337"/>
      <c r="C38" s="337"/>
      <c r="D38" s="337"/>
      <c r="E38" s="337"/>
      <c r="F38" s="337"/>
      <c r="G38" s="337"/>
      <c r="H38" s="337"/>
      <c r="I38" s="298"/>
    </row>
    <row r="39" spans="1:9" ht="15" thickBot="1">
      <c r="A39" s="98"/>
      <c r="B39" s="99"/>
      <c r="C39" s="99"/>
      <c r="D39" s="99"/>
      <c r="E39" s="99"/>
      <c r="F39" s="99"/>
      <c r="G39" s="99"/>
      <c r="H39" s="99"/>
      <c r="I39" s="100"/>
    </row>
    <row r="86" spans="3:7">
      <c r="C86" s="248"/>
      <c r="D86" s="248"/>
      <c r="E86" s="248"/>
      <c r="F86" s="248"/>
      <c r="G86" s="248"/>
    </row>
    <row r="87" spans="3:7">
      <c r="C87" s="248"/>
      <c r="D87" s="248"/>
      <c r="E87" s="248"/>
      <c r="F87" s="248"/>
      <c r="G87" s="248"/>
    </row>
    <row r="88" spans="3:7">
      <c r="C88" s="248"/>
      <c r="D88" s="248"/>
      <c r="E88" s="248"/>
      <c r="F88" s="248"/>
      <c r="G88" s="248"/>
    </row>
    <row r="89" spans="3:7">
      <c r="C89" s="248"/>
      <c r="D89" s="248"/>
      <c r="E89" s="248"/>
      <c r="F89" s="248"/>
      <c r="G89" s="248"/>
    </row>
    <row r="266" spans="4:4">
      <c r="D266" s="248"/>
    </row>
    <row r="267" spans="4:4">
      <c r="D267" s="248"/>
    </row>
    <row r="268" spans="4:4">
      <c r="D268" s="248"/>
    </row>
  </sheetData>
  <mergeCells count="14">
    <mergeCell ref="A32:B32"/>
    <mergeCell ref="A33:B33"/>
    <mergeCell ref="A34:B34"/>
    <mergeCell ref="A35:B35"/>
    <mergeCell ref="A1:I1"/>
    <mergeCell ref="A2:I2"/>
    <mergeCell ref="A3:I3"/>
    <mergeCell ref="A6:E6"/>
    <mergeCell ref="A7:E7"/>
    <mergeCell ref="A4:E4"/>
    <mergeCell ref="A5:E5"/>
    <mergeCell ref="D8:E8"/>
    <mergeCell ref="D9:E9"/>
    <mergeCell ref="A10:E10"/>
  </mergeCells>
  <phoneticPr fontId="47" type="noConversion"/>
  <printOptions horizontalCentered="1"/>
  <pageMargins left="0.51181102362204722" right="0.51181102362204722" top="0.78740157480314965" bottom="0.98425196850393704" header="0.51181102362204722" footer="0.51181102362204722"/>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1A80-1B8C-4AC2-A0E4-73DBB89B3229}">
  <sheetPr codeName="Planilha4"/>
  <dimension ref="A1:X268"/>
  <sheetViews>
    <sheetView view="pageBreakPreview" topLeftCell="A14" zoomScale="85" zoomScaleNormal="55" zoomScaleSheetLayoutView="85" workbookViewId="0">
      <selection activeCell="J302" sqref="J302"/>
    </sheetView>
  </sheetViews>
  <sheetFormatPr defaultRowHeight="12.75"/>
  <cols>
    <col min="1" max="1" width="23.125" style="1" customWidth="1"/>
    <col min="2" max="2" width="12.625" style="1" customWidth="1"/>
    <col min="3" max="4" width="8.75" style="1"/>
    <col min="5" max="5" width="10.25" style="1" customWidth="1"/>
    <col min="6" max="6" width="9.25" style="1" customWidth="1"/>
    <col min="7" max="7" width="8.75" style="1"/>
    <col min="8" max="8" width="10.25" style="1" customWidth="1"/>
    <col min="9" max="10" width="8.75" style="1"/>
    <col min="11" max="11" width="11.125" style="1" customWidth="1"/>
    <col min="12" max="12" width="6.625" style="1" customWidth="1"/>
    <col min="13" max="13" width="8.75" style="1"/>
    <col min="14" max="14" width="9.375" style="1" customWidth="1"/>
    <col min="15" max="17" width="8.75" style="1"/>
    <col min="18" max="18" width="5.25" style="1" customWidth="1"/>
    <col min="19" max="19" width="2.75" style="1" customWidth="1"/>
    <col min="20" max="20" width="12.25" style="1" customWidth="1"/>
    <col min="21" max="22" width="8.75" style="1"/>
    <col min="23" max="23" width="8.125" style="1" customWidth="1"/>
    <col min="24" max="24" width="2.75" style="1" customWidth="1"/>
    <col min="25" max="256" width="8.75" style="1"/>
    <col min="257" max="257" width="23.125" style="1" customWidth="1"/>
    <col min="258" max="258" width="12.625" style="1" customWidth="1"/>
    <col min="259" max="260" width="8.75" style="1"/>
    <col min="261" max="261" width="10.25" style="1" customWidth="1"/>
    <col min="262" max="262" width="9.25" style="1" customWidth="1"/>
    <col min="263" max="263" width="8.75" style="1"/>
    <col min="264" max="264" width="10.25" style="1" customWidth="1"/>
    <col min="265" max="266" width="8.75" style="1"/>
    <col min="267" max="267" width="11.125" style="1" customWidth="1"/>
    <col min="268" max="268" width="6.625" style="1" customWidth="1"/>
    <col min="269" max="269" width="8.75" style="1"/>
    <col min="270" max="270" width="10.75" style="1" customWidth="1"/>
    <col min="271" max="275" width="8.75" style="1"/>
    <col min="276" max="276" width="12.25" style="1" customWidth="1"/>
    <col min="277" max="278" width="8.75" style="1"/>
    <col min="279" max="279" width="10" style="1" customWidth="1"/>
    <col min="280" max="280" width="4.25" style="1" customWidth="1"/>
    <col min="281" max="512" width="8.75" style="1"/>
    <col min="513" max="513" width="23.125" style="1" customWidth="1"/>
    <col min="514" max="514" width="12.625" style="1" customWidth="1"/>
    <col min="515" max="516" width="8.75" style="1"/>
    <col min="517" max="517" width="10.25" style="1" customWidth="1"/>
    <col min="518" max="518" width="9.25" style="1" customWidth="1"/>
    <col min="519" max="519" width="8.75" style="1"/>
    <col min="520" max="520" width="10.25" style="1" customWidth="1"/>
    <col min="521" max="522" width="8.75" style="1"/>
    <col min="523" max="523" width="11.125" style="1" customWidth="1"/>
    <col min="524" max="524" width="6.625" style="1" customWidth="1"/>
    <col min="525" max="525" width="8.75" style="1"/>
    <col min="526" max="526" width="10.75" style="1" customWidth="1"/>
    <col min="527" max="531" width="8.75" style="1"/>
    <col min="532" max="532" width="12.25" style="1" customWidth="1"/>
    <col min="533" max="534" width="8.75" style="1"/>
    <col min="535" max="535" width="10" style="1" customWidth="1"/>
    <col min="536" max="536" width="4.25" style="1" customWidth="1"/>
    <col min="537" max="768" width="8.75" style="1"/>
    <col min="769" max="769" width="23.125" style="1" customWidth="1"/>
    <col min="770" max="770" width="12.625" style="1" customWidth="1"/>
    <col min="771" max="772" width="8.75" style="1"/>
    <col min="773" max="773" width="10.25" style="1" customWidth="1"/>
    <col min="774" max="774" width="9.25" style="1" customWidth="1"/>
    <col min="775" max="775" width="8.75" style="1"/>
    <col min="776" max="776" width="10.25" style="1" customWidth="1"/>
    <col min="777" max="778" width="8.75" style="1"/>
    <col min="779" max="779" width="11.125" style="1" customWidth="1"/>
    <col min="780" max="780" width="6.625" style="1" customWidth="1"/>
    <col min="781" max="781" width="8.75" style="1"/>
    <col min="782" max="782" width="10.75" style="1" customWidth="1"/>
    <col min="783" max="787" width="8.75" style="1"/>
    <col min="788" max="788" width="12.25" style="1" customWidth="1"/>
    <col min="789" max="790" width="8.75" style="1"/>
    <col min="791" max="791" width="10" style="1" customWidth="1"/>
    <col min="792" max="792" width="4.25" style="1" customWidth="1"/>
    <col min="793" max="1024" width="8.75" style="1"/>
    <col min="1025" max="1025" width="23.125" style="1" customWidth="1"/>
    <col min="1026" max="1026" width="12.625" style="1" customWidth="1"/>
    <col min="1027" max="1028" width="8.75" style="1"/>
    <col min="1029" max="1029" width="10.25" style="1" customWidth="1"/>
    <col min="1030" max="1030" width="9.25" style="1" customWidth="1"/>
    <col min="1031" max="1031" width="8.75" style="1"/>
    <col min="1032" max="1032" width="10.25" style="1" customWidth="1"/>
    <col min="1033" max="1034" width="8.75" style="1"/>
    <col min="1035" max="1035" width="11.125" style="1" customWidth="1"/>
    <col min="1036" max="1036" width="6.625" style="1" customWidth="1"/>
    <col min="1037" max="1037" width="8.75" style="1"/>
    <col min="1038" max="1038" width="10.75" style="1" customWidth="1"/>
    <col min="1039" max="1043" width="8.75" style="1"/>
    <col min="1044" max="1044" width="12.25" style="1" customWidth="1"/>
    <col min="1045" max="1046" width="8.75" style="1"/>
    <col min="1047" max="1047" width="10" style="1" customWidth="1"/>
    <col min="1048" max="1048" width="4.25" style="1" customWidth="1"/>
    <col min="1049" max="1280" width="8.75" style="1"/>
    <col min="1281" max="1281" width="23.125" style="1" customWidth="1"/>
    <col min="1282" max="1282" width="12.625" style="1" customWidth="1"/>
    <col min="1283" max="1284" width="8.75" style="1"/>
    <col min="1285" max="1285" width="10.25" style="1" customWidth="1"/>
    <col min="1286" max="1286" width="9.25" style="1" customWidth="1"/>
    <col min="1287" max="1287" width="8.75" style="1"/>
    <col min="1288" max="1288" width="10.25" style="1" customWidth="1"/>
    <col min="1289" max="1290" width="8.75" style="1"/>
    <col min="1291" max="1291" width="11.125" style="1" customWidth="1"/>
    <col min="1292" max="1292" width="6.625" style="1" customWidth="1"/>
    <col min="1293" max="1293" width="8.75" style="1"/>
    <col min="1294" max="1294" width="10.75" style="1" customWidth="1"/>
    <col min="1295" max="1299" width="8.75" style="1"/>
    <col min="1300" max="1300" width="12.25" style="1" customWidth="1"/>
    <col min="1301" max="1302" width="8.75" style="1"/>
    <col min="1303" max="1303" width="10" style="1" customWidth="1"/>
    <col min="1304" max="1304" width="4.25" style="1" customWidth="1"/>
    <col min="1305" max="1536" width="8.75" style="1"/>
    <col min="1537" max="1537" width="23.125" style="1" customWidth="1"/>
    <col min="1538" max="1538" width="12.625" style="1" customWidth="1"/>
    <col min="1539" max="1540" width="8.75" style="1"/>
    <col min="1541" max="1541" width="10.25" style="1" customWidth="1"/>
    <col min="1542" max="1542" width="9.25" style="1" customWidth="1"/>
    <col min="1543" max="1543" width="8.75" style="1"/>
    <col min="1544" max="1544" width="10.25" style="1" customWidth="1"/>
    <col min="1545" max="1546" width="8.75" style="1"/>
    <col min="1547" max="1547" width="11.125" style="1" customWidth="1"/>
    <col min="1548" max="1548" width="6.625" style="1" customWidth="1"/>
    <col min="1549" max="1549" width="8.75" style="1"/>
    <col min="1550" max="1550" width="10.75" style="1" customWidth="1"/>
    <col min="1551" max="1555" width="8.75" style="1"/>
    <col min="1556" max="1556" width="12.25" style="1" customWidth="1"/>
    <col min="1557" max="1558" width="8.75" style="1"/>
    <col min="1559" max="1559" width="10" style="1" customWidth="1"/>
    <col min="1560" max="1560" width="4.25" style="1" customWidth="1"/>
    <col min="1561" max="1792" width="8.75" style="1"/>
    <col min="1793" max="1793" width="23.125" style="1" customWidth="1"/>
    <col min="1794" max="1794" width="12.625" style="1" customWidth="1"/>
    <col min="1795" max="1796" width="8.75" style="1"/>
    <col min="1797" max="1797" width="10.25" style="1" customWidth="1"/>
    <col min="1798" max="1798" width="9.25" style="1" customWidth="1"/>
    <col min="1799" max="1799" width="8.75" style="1"/>
    <col min="1800" max="1800" width="10.25" style="1" customWidth="1"/>
    <col min="1801" max="1802" width="8.75" style="1"/>
    <col min="1803" max="1803" width="11.125" style="1" customWidth="1"/>
    <col min="1804" max="1804" width="6.625" style="1" customWidth="1"/>
    <col min="1805" max="1805" width="8.75" style="1"/>
    <col min="1806" max="1806" width="10.75" style="1" customWidth="1"/>
    <col min="1807" max="1811" width="8.75" style="1"/>
    <col min="1812" max="1812" width="12.25" style="1" customWidth="1"/>
    <col min="1813" max="1814" width="8.75" style="1"/>
    <col min="1815" max="1815" width="10" style="1" customWidth="1"/>
    <col min="1816" max="1816" width="4.25" style="1" customWidth="1"/>
    <col min="1817" max="2048" width="8.75" style="1"/>
    <col min="2049" max="2049" width="23.125" style="1" customWidth="1"/>
    <col min="2050" max="2050" width="12.625" style="1" customWidth="1"/>
    <col min="2051" max="2052" width="8.75" style="1"/>
    <col min="2053" max="2053" width="10.25" style="1" customWidth="1"/>
    <col min="2054" max="2054" width="9.25" style="1" customWidth="1"/>
    <col min="2055" max="2055" width="8.75" style="1"/>
    <col min="2056" max="2056" width="10.25" style="1" customWidth="1"/>
    <col min="2057" max="2058" width="8.75" style="1"/>
    <col min="2059" max="2059" width="11.125" style="1" customWidth="1"/>
    <col min="2060" max="2060" width="6.625" style="1" customWidth="1"/>
    <col min="2061" max="2061" width="8.75" style="1"/>
    <col min="2062" max="2062" width="10.75" style="1" customWidth="1"/>
    <col min="2063" max="2067" width="8.75" style="1"/>
    <col min="2068" max="2068" width="12.25" style="1" customWidth="1"/>
    <col min="2069" max="2070" width="8.75" style="1"/>
    <col min="2071" max="2071" width="10" style="1" customWidth="1"/>
    <col min="2072" max="2072" width="4.25" style="1" customWidth="1"/>
    <col min="2073" max="2304" width="8.75" style="1"/>
    <col min="2305" max="2305" width="23.125" style="1" customWidth="1"/>
    <col min="2306" max="2306" width="12.625" style="1" customWidth="1"/>
    <col min="2307" max="2308" width="8.75" style="1"/>
    <col min="2309" max="2309" width="10.25" style="1" customWidth="1"/>
    <col min="2310" max="2310" width="9.25" style="1" customWidth="1"/>
    <col min="2311" max="2311" width="8.75" style="1"/>
    <col min="2312" max="2312" width="10.25" style="1" customWidth="1"/>
    <col min="2313" max="2314" width="8.75" style="1"/>
    <col min="2315" max="2315" width="11.125" style="1" customWidth="1"/>
    <col min="2316" max="2316" width="6.625" style="1" customWidth="1"/>
    <col min="2317" max="2317" width="8.75" style="1"/>
    <col min="2318" max="2318" width="10.75" style="1" customWidth="1"/>
    <col min="2319" max="2323" width="8.75" style="1"/>
    <col min="2324" max="2324" width="12.25" style="1" customWidth="1"/>
    <col min="2325" max="2326" width="8.75" style="1"/>
    <col min="2327" max="2327" width="10" style="1" customWidth="1"/>
    <col min="2328" max="2328" width="4.25" style="1" customWidth="1"/>
    <col min="2329" max="2560" width="8.75" style="1"/>
    <col min="2561" max="2561" width="23.125" style="1" customWidth="1"/>
    <col min="2562" max="2562" width="12.625" style="1" customWidth="1"/>
    <col min="2563" max="2564" width="8.75" style="1"/>
    <col min="2565" max="2565" width="10.25" style="1" customWidth="1"/>
    <col min="2566" max="2566" width="9.25" style="1" customWidth="1"/>
    <col min="2567" max="2567" width="8.75" style="1"/>
    <col min="2568" max="2568" width="10.25" style="1" customWidth="1"/>
    <col min="2569" max="2570" width="8.75" style="1"/>
    <col min="2571" max="2571" width="11.125" style="1" customWidth="1"/>
    <col min="2572" max="2572" width="6.625" style="1" customWidth="1"/>
    <col min="2573" max="2573" width="8.75" style="1"/>
    <col min="2574" max="2574" width="10.75" style="1" customWidth="1"/>
    <col min="2575" max="2579" width="8.75" style="1"/>
    <col min="2580" max="2580" width="12.25" style="1" customWidth="1"/>
    <col min="2581" max="2582" width="8.75" style="1"/>
    <col min="2583" max="2583" width="10" style="1" customWidth="1"/>
    <col min="2584" max="2584" width="4.25" style="1" customWidth="1"/>
    <col min="2585" max="2816" width="8.75" style="1"/>
    <col min="2817" max="2817" width="23.125" style="1" customWidth="1"/>
    <col min="2818" max="2818" width="12.625" style="1" customWidth="1"/>
    <col min="2819" max="2820" width="8.75" style="1"/>
    <col min="2821" max="2821" width="10.25" style="1" customWidth="1"/>
    <col min="2822" max="2822" width="9.25" style="1" customWidth="1"/>
    <col min="2823" max="2823" width="8.75" style="1"/>
    <col min="2824" max="2824" width="10.25" style="1" customWidth="1"/>
    <col min="2825" max="2826" width="8.75" style="1"/>
    <col min="2827" max="2827" width="11.125" style="1" customWidth="1"/>
    <col min="2828" max="2828" width="6.625" style="1" customWidth="1"/>
    <col min="2829" max="2829" width="8.75" style="1"/>
    <col min="2830" max="2830" width="10.75" style="1" customWidth="1"/>
    <col min="2831" max="2835" width="8.75" style="1"/>
    <col min="2836" max="2836" width="12.25" style="1" customWidth="1"/>
    <col min="2837" max="2838" width="8.75" style="1"/>
    <col min="2839" max="2839" width="10" style="1" customWidth="1"/>
    <col min="2840" max="2840" width="4.25" style="1" customWidth="1"/>
    <col min="2841" max="3072" width="8.75" style="1"/>
    <col min="3073" max="3073" width="23.125" style="1" customWidth="1"/>
    <col min="3074" max="3074" width="12.625" style="1" customWidth="1"/>
    <col min="3075" max="3076" width="8.75" style="1"/>
    <col min="3077" max="3077" width="10.25" style="1" customWidth="1"/>
    <col min="3078" max="3078" width="9.25" style="1" customWidth="1"/>
    <col min="3079" max="3079" width="8.75" style="1"/>
    <col min="3080" max="3080" width="10.25" style="1" customWidth="1"/>
    <col min="3081" max="3082" width="8.75" style="1"/>
    <col min="3083" max="3083" width="11.125" style="1" customWidth="1"/>
    <col min="3084" max="3084" width="6.625" style="1" customWidth="1"/>
    <col min="3085" max="3085" width="8.75" style="1"/>
    <col min="3086" max="3086" width="10.75" style="1" customWidth="1"/>
    <col min="3087" max="3091" width="8.75" style="1"/>
    <col min="3092" max="3092" width="12.25" style="1" customWidth="1"/>
    <col min="3093" max="3094" width="8.75" style="1"/>
    <col min="3095" max="3095" width="10" style="1" customWidth="1"/>
    <col min="3096" max="3096" width="4.25" style="1" customWidth="1"/>
    <col min="3097" max="3328" width="8.75" style="1"/>
    <col min="3329" max="3329" width="23.125" style="1" customWidth="1"/>
    <col min="3330" max="3330" width="12.625" style="1" customWidth="1"/>
    <col min="3331" max="3332" width="8.75" style="1"/>
    <col min="3333" max="3333" width="10.25" style="1" customWidth="1"/>
    <col min="3334" max="3334" width="9.25" style="1" customWidth="1"/>
    <col min="3335" max="3335" width="8.75" style="1"/>
    <col min="3336" max="3336" width="10.25" style="1" customWidth="1"/>
    <col min="3337" max="3338" width="8.75" style="1"/>
    <col min="3339" max="3339" width="11.125" style="1" customWidth="1"/>
    <col min="3340" max="3340" width="6.625" style="1" customWidth="1"/>
    <col min="3341" max="3341" width="8.75" style="1"/>
    <col min="3342" max="3342" width="10.75" style="1" customWidth="1"/>
    <col min="3343" max="3347" width="8.75" style="1"/>
    <col min="3348" max="3348" width="12.25" style="1" customWidth="1"/>
    <col min="3349" max="3350" width="8.75" style="1"/>
    <col min="3351" max="3351" width="10" style="1" customWidth="1"/>
    <col min="3352" max="3352" width="4.25" style="1" customWidth="1"/>
    <col min="3353" max="3584" width="8.75" style="1"/>
    <col min="3585" max="3585" width="23.125" style="1" customWidth="1"/>
    <col min="3586" max="3586" width="12.625" style="1" customWidth="1"/>
    <col min="3587" max="3588" width="8.75" style="1"/>
    <col min="3589" max="3589" width="10.25" style="1" customWidth="1"/>
    <col min="3590" max="3590" width="9.25" style="1" customWidth="1"/>
    <col min="3591" max="3591" width="8.75" style="1"/>
    <col min="3592" max="3592" width="10.25" style="1" customWidth="1"/>
    <col min="3593" max="3594" width="8.75" style="1"/>
    <col min="3595" max="3595" width="11.125" style="1" customWidth="1"/>
    <col min="3596" max="3596" width="6.625" style="1" customWidth="1"/>
    <col min="3597" max="3597" width="8.75" style="1"/>
    <col min="3598" max="3598" width="10.75" style="1" customWidth="1"/>
    <col min="3599" max="3603" width="8.75" style="1"/>
    <col min="3604" max="3604" width="12.25" style="1" customWidth="1"/>
    <col min="3605" max="3606" width="8.75" style="1"/>
    <col min="3607" max="3607" width="10" style="1" customWidth="1"/>
    <col min="3608" max="3608" width="4.25" style="1" customWidth="1"/>
    <col min="3609" max="3840" width="8.75" style="1"/>
    <col min="3841" max="3841" width="23.125" style="1" customWidth="1"/>
    <col min="3842" max="3842" width="12.625" style="1" customWidth="1"/>
    <col min="3843" max="3844" width="8.75" style="1"/>
    <col min="3845" max="3845" width="10.25" style="1" customWidth="1"/>
    <col min="3846" max="3846" width="9.25" style="1" customWidth="1"/>
    <col min="3847" max="3847" width="8.75" style="1"/>
    <col min="3848" max="3848" width="10.25" style="1" customWidth="1"/>
    <col min="3849" max="3850" width="8.75" style="1"/>
    <col min="3851" max="3851" width="11.125" style="1" customWidth="1"/>
    <col min="3852" max="3852" width="6.625" style="1" customWidth="1"/>
    <col min="3853" max="3853" width="8.75" style="1"/>
    <col min="3854" max="3854" width="10.75" style="1" customWidth="1"/>
    <col min="3855" max="3859" width="8.75" style="1"/>
    <col min="3860" max="3860" width="12.25" style="1" customWidth="1"/>
    <col min="3861" max="3862" width="8.75" style="1"/>
    <col min="3863" max="3863" width="10" style="1" customWidth="1"/>
    <col min="3864" max="3864" width="4.25" style="1" customWidth="1"/>
    <col min="3865" max="4096" width="8.75" style="1"/>
    <col min="4097" max="4097" width="23.125" style="1" customWidth="1"/>
    <col min="4098" max="4098" width="12.625" style="1" customWidth="1"/>
    <col min="4099" max="4100" width="8.75" style="1"/>
    <col min="4101" max="4101" width="10.25" style="1" customWidth="1"/>
    <col min="4102" max="4102" width="9.25" style="1" customWidth="1"/>
    <col min="4103" max="4103" width="8.75" style="1"/>
    <col min="4104" max="4104" width="10.25" style="1" customWidth="1"/>
    <col min="4105" max="4106" width="8.75" style="1"/>
    <col min="4107" max="4107" width="11.125" style="1" customWidth="1"/>
    <col min="4108" max="4108" width="6.625" style="1" customWidth="1"/>
    <col min="4109" max="4109" width="8.75" style="1"/>
    <col min="4110" max="4110" width="10.75" style="1" customWidth="1"/>
    <col min="4111" max="4115" width="8.75" style="1"/>
    <col min="4116" max="4116" width="12.25" style="1" customWidth="1"/>
    <col min="4117" max="4118" width="8.75" style="1"/>
    <col min="4119" max="4119" width="10" style="1" customWidth="1"/>
    <col min="4120" max="4120" width="4.25" style="1" customWidth="1"/>
    <col min="4121" max="4352" width="8.75" style="1"/>
    <col min="4353" max="4353" width="23.125" style="1" customWidth="1"/>
    <col min="4354" max="4354" width="12.625" style="1" customWidth="1"/>
    <col min="4355" max="4356" width="8.75" style="1"/>
    <col min="4357" max="4357" width="10.25" style="1" customWidth="1"/>
    <col min="4358" max="4358" width="9.25" style="1" customWidth="1"/>
    <col min="4359" max="4359" width="8.75" style="1"/>
    <col min="4360" max="4360" width="10.25" style="1" customWidth="1"/>
    <col min="4361" max="4362" width="8.75" style="1"/>
    <col min="4363" max="4363" width="11.125" style="1" customWidth="1"/>
    <col min="4364" max="4364" width="6.625" style="1" customWidth="1"/>
    <col min="4365" max="4365" width="8.75" style="1"/>
    <col min="4366" max="4366" width="10.75" style="1" customWidth="1"/>
    <col min="4367" max="4371" width="8.75" style="1"/>
    <col min="4372" max="4372" width="12.25" style="1" customWidth="1"/>
    <col min="4373" max="4374" width="8.75" style="1"/>
    <col min="4375" max="4375" width="10" style="1" customWidth="1"/>
    <col min="4376" max="4376" width="4.25" style="1" customWidth="1"/>
    <col min="4377" max="4608" width="8.75" style="1"/>
    <col min="4609" max="4609" width="23.125" style="1" customWidth="1"/>
    <col min="4610" max="4610" width="12.625" style="1" customWidth="1"/>
    <col min="4611" max="4612" width="8.75" style="1"/>
    <col min="4613" max="4613" width="10.25" style="1" customWidth="1"/>
    <col min="4614" max="4614" width="9.25" style="1" customWidth="1"/>
    <col min="4615" max="4615" width="8.75" style="1"/>
    <col min="4616" max="4616" width="10.25" style="1" customWidth="1"/>
    <col min="4617" max="4618" width="8.75" style="1"/>
    <col min="4619" max="4619" width="11.125" style="1" customWidth="1"/>
    <col min="4620" max="4620" width="6.625" style="1" customWidth="1"/>
    <col min="4621" max="4621" width="8.75" style="1"/>
    <col min="4622" max="4622" width="10.75" style="1" customWidth="1"/>
    <col min="4623" max="4627" width="8.75" style="1"/>
    <col min="4628" max="4628" width="12.25" style="1" customWidth="1"/>
    <col min="4629" max="4630" width="8.75" style="1"/>
    <col min="4631" max="4631" width="10" style="1" customWidth="1"/>
    <col min="4632" max="4632" width="4.25" style="1" customWidth="1"/>
    <col min="4633" max="4864" width="8.75" style="1"/>
    <col min="4865" max="4865" width="23.125" style="1" customWidth="1"/>
    <col min="4866" max="4866" width="12.625" style="1" customWidth="1"/>
    <col min="4867" max="4868" width="8.75" style="1"/>
    <col min="4869" max="4869" width="10.25" style="1" customWidth="1"/>
    <col min="4870" max="4870" width="9.25" style="1" customWidth="1"/>
    <col min="4871" max="4871" width="8.75" style="1"/>
    <col min="4872" max="4872" width="10.25" style="1" customWidth="1"/>
    <col min="4873" max="4874" width="8.75" style="1"/>
    <col min="4875" max="4875" width="11.125" style="1" customWidth="1"/>
    <col min="4876" max="4876" width="6.625" style="1" customWidth="1"/>
    <col min="4877" max="4877" width="8.75" style="1"/>
    <col min="4878" max="4878" width="10.75" style="1" customWidth="1"/>
    <col min="4879" max="4883" width="8.75" style="1"/>
    <col min="4884" max="4884" width="12.25" style="1" customWidth="1"/>
    <col min="4885" max="4886" width="8.75" style="1"/>
    <col min="4887" max="4887" width="10" style="1" customWidth="1"/>
    <col min="4888" max="4888" width="4.25" style="1" customWidth="1"/>
    <col min="4889" max="5120" width="8.75" style="1"/>
    <col min="5121" max="5121" width="23.125" style="1" customWidth="1"/>
    <col min="5122" max="5122" width="12.625" style="1" customWidth="1"/>
    <col min="5123" max="5124" width="8.75" style="1"/>
    <col min="5125" max="5125" width="10.25" style="1" customWidth="1"/>
    <col min="5126" max="5126" width="9.25" style="1" customWidth="1"/>
    <col min="5127" max="5127" width="8.75" style="1"/>
    <col min="5128" max="5128" width="10.25" style="1" customWidth="1"/>
    <col min="5129" max="5130" width="8.75" style="1"/>
    <col min="5131" max="5131" width="11.125" style="1" customWidth="1"/>
    <col min="5132" max="5132" width="6.625" style="1" customWidth="1"/>
    <col min="5133" max="5133" width="8.75" style="1"/>
    <col min="5134" max="5134" width="10.75" style="1" customWidth="1"/>
    <col min="5135" max="5139" width="8.75" style="1"/>
    <col min="5140" max="5140" width="12.25" style="1" customWidth="1"/>
    <col min="5141" max="5142" width="8.75" style="1"/>
    <col min="5143" max="5143" width="10" style="1" customWidth="1"/>
    <col min="5144" max="5144" width="4.25" style="1" customWidth="1"/>
    <col min="5145" max="5376" width="8.75" style="1"/>
    <col min="5377" max="5377" width="23.125" style="1" customWidth="1"/>
    <col min="5378" max="5378" width="12.625" style="1" customWidth="1"/>
    <col min="5379" max="5380" width="8.75" style="1"/>
    <col min="5381" max="5381" width="10.25" style="1" customWidth="1"/>
    <col min="5382" max="5382" width="9.25" style="1" customWidth="1"/>
    <col min="5383" max="5383" width="8.75" style="1"/>
    <col min="5384" max="5384" width="10.25" style="1" customWidth="1"/>
    <col min="5385" max="5386" width="8.75" style="1"/>
    <col min="5387" max="5387" width="11.125" style="1" customWidth="1"/>
    <col min="5388" max="5388" width="6.625" style="1" customWidth="1"/>
    <col min="5389" max="5389" width="8.75" style="1"/>
    <col min="5390" max="5390" width="10.75" style="1" customWidth="1"/>
    <col min="5391" max="5395" width="8.75" style="1"/>
    <col min="5396" max="5396" width="12.25" style="1" customWidth="1"/>
    <col min="5397" max="5398" width="8.75" style="1"/>
    <col min="5399" max="5399" width="10" style="1" customWidth="1"/>
    <col min="5400" max="5400" width="4.25" style="1" customWidth="1"/>
    <col min="5401" max="5632" width="8.75" style="1"/>
    <col min="5633" max="5633" width="23.125" style="1" customWidth="1"/>
    <col min="5634" max="5634" width="12.625" style="1" customWidth="1"/>
    <col min="5635" max="5636" width="8.75" style="1"/>
    <col min="5637" max="5637" width="10.25" style="1" customWidth="1"/>
    <col min="5638" max="5638" width="9.25" style="1" customWidth="1"/>
    <col min="5639" max="5639" width="8.75" style="1"/>
    <col min="5640" max="5640" width="10.25" style="1" customWidth="1"/>
    <col min="5641" max="5642" width="8.75" style="1"/>
    <col min="5643" max="5643" width="11.125" style="1" customWidth="1"/>
    <col min="5644" max="5644" width="6.625" style="1" customWidth="1"/>
    <col min="5645" max="5645" width="8.75" style="1"/>
    <col min="5646" max="5646" width="10.75" style="1" customWidth="1"/>
    <col min="5647" max="5651" width="8.75" style="1"/>
    <col min="5652" max="5652" width="12.25" style="1" customWidth="1"/>
    <col min="5653" max="5654" width="8.75" style="1"/>
    <col min="5655" max="5655" width="10" style="1" customWidth="1"/>
    <col min="5656" max="5656" width="4.25" style="1" customWidth="1"/>
    <col min="5657" max="5888" width="8.75" style="1"/>
    <col min="5889" max="5889" width="23.125" style="1" customWidth="1"/>
    <col min="5890" max="5890" width="12.625" style="1" customWidth="1"/>
    <col min="5891" max="5892" width="8.75" style="1"/>
    <col min="5893" max="5893" width="10.25" style="1" customWidth="1"/>
    <col min="5894" max="5894" width="9.25" style="1" customWidth="1"/>
    <col min="5895" max="5895" width="8.75" style="1"/>
    <col min="5896" max="5896" width="10.25" style="1" customWidth="1"/>
    <col min="5897" max="5898" width="8.75" style="1"/>
    <col min="5899" max="5899" width="11.125" style="1" customWidth="1"/>
    <col min="5900" max="5900" width="6.625" style="1" customWidth="1"/>
    <col min="5901" max="5901" width="8.75" style="1"/>
    <col min="5902" max="5902" width="10.75" style="1" customWidth="1"/>
    <col min="5903" max="5907" width="8.75" style="1"/>
    <col min="5908" max="5908" width="12.25" style="1" customWidth="1"/>
    <col min="5909" max="5910" width="8.75" style="1"/>
    <col min="5911" max="5911" width="10" style="1" customWidth="1"/>
    <col min="5912" max="5912" width="4.25" style="1" customWidth="1"/>
    <col min="5913" max="6144" width="8.75" style="1"/>
    <col min="6145" max="6145" width="23.125" style="1" customWidth="1"/>
    <col min="6146" max="6146" width="12.625" style="1" customWidth="1"/>
    <col min="6147" max="6148" width="8.75" style="1"/>
    <col min="6149" max="6149" width="10.25" style="1" customWidth="1"/>
    <col min="6150" max="6150" width="9.25" style="1" customWidth="1"/>
    <col min="6151" max="6151" width="8.75" style="1"/>
    <col min="6152" max="6152" width="10.25" style="1" customWidth="1"/>
    <col min="6153" max="6154" width="8.75" style="1"/>
    <col min="6155" max="6155" width="11.125" style="1" customWidth="1"/>
    <col min="6156" max="6156" width="6.625" style="1" customWidth="1"/>
    <col min="6157" max="6157" width="8.75" style="1"/>
    <col min="6158" max="6158" width="10.75" style="1" customWidth="1"/>
    <col min="6159" max="6163" width="8.75" style="1"/>
    <col min="6164" max="6164" width="12.25" style="1" customWidth="1"/>
    <col min="6165" max="6166" width="8.75" style="1"/>
    <col min="6167" max="6167" width="10" style="1" customWidth="1"/>
    <col min="6168" max="6168" width="4.25" style="1" customWidth="1"/>
    <col min="6169" max="6400" width="8.75" style="1"/>
    <col min="6401" max="6401" width="23.125" style="1" customWidth="1"/>
    <col min="6402" max="6402" width="12.625" style="1" customWidth="1"/>
    <col min="6403" max="6404" width="8.75" style="1"/>
    <col min="6405" max="6405" width="10.25" style="1" customWidth="1"/>
    <col min="6406" max="6406" width="9.25" style="1" customWidth="1"/>
    <col min="6407" max="6407" width="8.75" style="1"/>
    <col min="6408" max="6408" width="10.25" style="1" customWidth="1"/>
    <col min="6409" max="6410" width="8.75" style="1"/>
    <col min="6411" max="6411" width="11.125" style="1" customWidth="1"/>
    <col min="6412" max="6412" width="6.625" style="1" customWidth="1"/>
    <col min="6413" max="6413" width="8.75" style="1"/>
    <col min="6414" max="6414" width="10.75" style="1" customWidth="1"/>
    <col min="6415" max="6419" width="8.75" style="1"/>
    <col min="6420" max="6420" width="12.25" style="1" customWidth="1"/>
    <col min="6421" max="6422" width="8.75" style="1"/>
    <col min="6423" max="6423" width="10" style="1" customWidth="1"/>
    <col min="6424" max="6424" width="4.25" style="1" customWidth="1"/>
    <col min="6425" max="6656" width="8.75" style="1"/>
    <col min="6657" max="6657" width="23.125" style="1" customWidth="1"/>
    <col min="6658" max="6658" width="12.625" style="1" customWidth="1"/>
    <col min="6659" max="6660" width="8.75" style="1"/>
    <col min="6661" max="6661" width="10.25" style="1" customWidth="1"/>
    <col min="6662" max="6662" width="9.25" style="1" customWidth="1"/>
    <col min="6663" max="6663" width="8.75" style="1"/>
    <col min="6664" max="6664" width="10.25" style="1" customWidth="1"/>
    <col min="6665" max="6666" width="8.75" style="1"/>
    <col min="6667" max="6667" width="11.125" style="1" customWidth="1"/>
    <col min="6668" max="6668" width="6.625" style="1" customWidth="1"/>
    <col min="6669" max="6669" width="8.75" style="1"/>
    <col min="6670" max="6670" width="10.75" style="1" customWidth="1"/>
    <col min="6671" max="6675" width="8.75" style="1"/>
    <col min="6676" max="6676" width="12.25" style="1" customWidth="1"/>
    <col min="6677" max="6678" width="8.75" style="1"/>
    <col min="6679" max="6679" width="10" style="1" customWidth="1"/>
    <col min="6680" max="6680" width="4.25" style="1" customWidth="1"/>
    <col min="6681" max="6912" width="8.75" style="1"/>
    <col min="6913" max="6913" width="23.125" style="1" customWidth="1"/>
    <col min="6914" max="6914" width="12.625" style="1" customWidth="1"/>
    <col min="6915" max="6916" width="8.75" style="1"/>
    <col min="6917" max="6917" width="10.25" style="1" customWidth="1"/>
    <col min="6918" max="6918" width="9.25" style="1" customWidth="1"/>
    <col min="6919" max="6919" width="8.75" style="1"/>
    <col min="6920" max="6920" width="10.25" style="1" customWidth="1"/>
    <col min="6921" max="6922" width="8.75" style="1"/>
    <col min="6923" max="6923" width="11.125" style="1" customWidth="1"/>
    <col min="6924" max="6924" width="6.625" style="1" customWidth="1"/>
    <col min="6925" max="6925" width="8.75" style="1"/>
    <col min="6926" max="6926" width="10.75" style="1" customWidth="1"/>
    <col min="6927" max="6931" width="8.75" style="1"/>
    <col min="6932" max="6932" width="12.25" style="1" customWidth="1"/>
    <col min="6933" max="6934" width="8.75" style="1"/>
    <col min="6935" max="6935" width="10" style="1" customWidth="1"/>
    <col min="6936" max="6936" width="4.25" style="1" customWidth="1"/>
    <col min="6937" max="7168" width="8.75" style="1"/>
    <col min="7169" max="7169" width="23.125" style="1" customWidth="1"/>
    <col min="7170" max="7170" width="12.625" style="1" customWidth="1"/>
    <col min="7171" max="7172" width="8.75" style="1"/>
    <col min="7173" max="7173" width="10.25" style="1" customWidth="1"/>
    <col min="7174" max="7174" width="9.25" style="1" customWidth="1"/>
    <col min="7175" max="7175" width="8.75" style="1"/>
    <col min="7176" max="7176" width="10.25" style="1" customWidth="1"/>
    <col min="7177" max="7178" width="8.75" style="1"/>
    <col min="7179" max="7179" width="11.125" style="1" customWidth="1"/>
    <col min="7180" max="7180" width="6.625" style="1" customWidth="1"/>
    <col min="7181" max="7181" width="8.75" style="1"/>
    <col min="7182" max="7182" width="10.75" style="1" customWidth="1"/>
    <col min="7183" max="7187" width="8.75" style="1"/>
    <col min="7188" max="7188" width="12.25" style="1" customWidth="1"/>
    <col min="7189" max="7190" width="8.75" style="1"/>
    <col min="7191" max="7191" width="10" style="1" customWidth="1"/>
    <col min="7192" max="7192" width="4.25" style="1" customWidth="1"/>
    <col min="7193" max="7424" width="8.75" style="1"/>
    <col min="7425" max="7425" width="23.125" style="1" customWidth="1"/>
    <col min="7426" max="7426" width="12.625" style="1" customWidth="1"/>
    <col min="7427" max="7428" width="8.75" style="1"/>
    <col min="7429" max="7429" width="10.25" style="1" customWidth="1"/>
    <col min="7430" max="7430" width="9.25" style="1" customWidth="1"/>
    <col min="7431" max="7431" width="8.75" style="1"/>
    <col min="7432" max="7432" width="10.25" style="1" customWidth="1"/>
    <col min="7433" max="7434" width="8.75" style="1"/>
    <col min="7435" max="7435" width="11.125" style="1" customWidth="1"/>
    <col min="7436" max="7436" width="6.625" style="1" customWidth="1"/>
    <col min="7437" max="7437" width="8.75" style="1"/>
    <col min="7438" max="7438" width="10.75" style="1" customWidth="1"/>
    <col min="7439" max="7443" width="8.75" style="1"/>
    <col min="7444" max="7444" width="12.25" style="1" customWidth="1"/>
    <col min="7445" max="7446" width="8.75" style="1"/>
    <col min="7447" max="7447" width="10" style="1" customWidth="1"/>
    <col min="7448" max="7448" width="4.25" style="1" customWidth="1"/>
    <col min="7449" max="7680" width="8.75" style="1"/>
    <col min="7681" max="7681" width="23.125" style="1" customWidth="1"/>
    <col min="7682" max="7682" width="12.625" style="1" customWidth="1"/>
    <col min="7683" max="7684" width="8.75" style="1"/>
    <col min="7685" max="7685" width="10.25" style="1" customWidth="1"/>
    <col min="7686" max="7686" width="9.25" style="1" customWidth="1"/>
    <col min="7687" max="7687" width="8.75" style="1"/>
    <col min="7688" max="7688" width="10.25" style="1" customWidth="1"/>
    <col min="7689" max="7690" width="8.75" style="1"/>
    <col min="7691" max="7691" width="11.125" style="1" customWidth="1"/>
    <col min="7692" max="7692" width="6.625" style="1" customWidth="1"/>
    <col min="7693" max="7693" width="8.75" style="1"/>
    <col min="7694" max="7694" width="10.75" style="1" customWidth="1"/>
    <col min="7695" max="7699" width="8.75" style="1"/>
    <col min="7700" max="7700" width="12.25" style="1" customWidth="1"/>
    <col min="7701" max="7702" width="8.75" style="1"/>
    <col min="7703" max="7703" width="10" style="1" customWidth="1"/>
    <col min="7704" max="7704" width="4.25" style="1" customWidth="1"/>
    <col min="7705" max="7936" width="8.75" style="1"/>
    <col min="7937" max="7937" width="23.125" style="1" customWidth="1"/>
    <col min="7938" max="7938" width="12.625" style="1" customWidth="1"/>
    <col min="7939" max="7940" width="8.75" style="1"/>
    <col min="7941" max="7941" width="10.25" style="1" customWidth="1"/>
    <col min="7942" max="7942" width="9.25" style="1" customWidth="1"/>
    <col min="7943" max="7943" width="8.75" style="1"/>
    <col min="7944" max="7944" width="10.25" style="1" customWidth="1"/>
    <col min="7945" max="7946" width="8.75" style="1"/>
    <col min="7947" max="7947" width="11.125" style="1" customWidth="1"/>
    <col min="7948" max="7948" width="6.625" style="1" customWidth="1"/>
    <col min="7949" max="7949" width="8.75" style="1"/>
    <col min="7950" max="7950" width="10.75" style="1" customWidth="1"/>
    <col min="7951" max="7955" width="8.75" style="1"/>
    <col min="7956" max="7956" width="12.25" style="1" customWidth="1"/>
    <col min="7957" max="7958" width="8.75" style="1"/>
    <col min="7959" max="7959" width="10" style="1" customWidth="1"/>
    <col min="7960" max="7960" width="4.25" style="1" customWidth="1"/>
    <col min="7961" max="8192" width="8.75" style="1"/>
    <col min="8193" max="8193" width="23.125" style="1" customWidth="1"/>
    <col min="8194" max="8194" width="12.625" style="1" customWidth="1"/>
    <col min="8195" max="8196" width="8.75" style="1"/>
    <col min="8197" max="8197" width="10.25" style="1" customWidth="1"/>
    <col min="8198" max="8198" width="9.25" style="1" customWidth="1"/>
    <col min="8199" max="8199" width="8.75" style="1"/>
    <col min="8200" max="8200" width="10.25" style="1" customWidth="1"/>
    <col min="8201" max="8202" width="8.75" style="1"/>
    <col min="8203" max="8203" width="11.125" style="1" customWidth="1"/>
    <col min="8204" max="8204" width="6.625" style="1" customWidth="1"/>
    <col min="8205" max="8205" width="8.75" style="1"/>
    <col min="8206" max="8206" width="10.75" style="1" customWidth="1"/>
    <col min="8207" max="8211" width="8.75" style="1"/>
    <col min="8212" max="8212" width="12.25" style="1" customWidth="1"/>
    <col min="8213" max="8214" width="8.75" style="1"/>
    <col min="8215" max="8215" width="10" style="1" customWidth="1"/>
    <col min="8216" max="8216" width="4.25" style="1" customWidth="1"/>
    <col min="8217" max="8448" width="8.75" style="1"/>
    <col min="8449" max="8449" width="23.125" style="1" customWidth="1"/>
    <col min="8450" max="8450" width="12.625" style="1" customWidth="1"/>
    <col min="8451" max="8452" width="8.75" style="1"/>
    <col min="8453" max="8453" width="10.25" style="1" customWidth="1"/>
    <col min="8454" max="8454" width="9.25" style="1" customWidth="1"/>
    <col min="8455" max="8455" width="8.75" style="1"/>
    <col min="8456" max="8456" width="10.25" style="1" customWidth="1"/>
    <col min="8457" max="8458" width="8.75" style="1"/>
    <col min="8459" max="8459" width="11.125" style="1" customWidth="1"/>
    <col min="8460" max="8460" width="6.625" style="1" customWidth="1"/>
    <col min="8461" max="8461" width="8.75" style="1"/>
    <col min="8462" max="8462" width="10.75" style="1" customWidth="1"/>
    <col min="8463" max="8467" width="8.75" style="1"/>
    <col min="8468" max="8468" width="12.25" style="1" customWidth="1"/>
    <col min="8469" max="8470" width="8.75" style="1"/>
    <col min="8471" max="8471" width="10" style="1" customWidth="1"/>
    <col min="8472" max="8472" width="4.25" style="1" customWidth="1"/>
    <col min="8473" max="8704" width="8.75" style="1"/>
    <col min="8705" max="8705" width="23.125" style="1" customWidth="1"/>
    <col min="8706" max="8706" width="12.625" style="1" customWidth="1"/>
    <col min="8707" max="8708" width="8.75" style="1"/>
    <col min="8709" max="8709" width="10.25" style="1" customWidth="1"/>
    <col min="8710" max="8710" width="9.25" style="1" customWidth="1"/>
    <col min="8711" max="8711" width="8.75" style="1"/>
    <col min="8712" max="8712" width="10.25" style="1" customWidth="1"/>
    <col min="8713" max="8714" width="8.75" style="1"/>
    <col min="8715" max="8715" width="11.125" style="1" customWidth="1"/>
    <col min="8716" max="8716" width="6.625" style="1" customWidth="1"/>
    <col min="8717" max="8717" width="8.75" style="1"/>
    <col min="8718" max="8718" width="10.75" style="1" customWidth="1"/>
    <col min="8719" max="8723" width="8.75" style="1"/>
    <col min="8724" max="8724" width="12.25" style="1" customWidth="1"/>
    <col min="8725" max="8726" width="8.75" style="1"/>
    <col min="8727" max="8727" width="10" style="1" customWidth="1"/>
    <col min="8728" max="8728" width="4.25" style="1" customWidth="1"/>
    <col min="8729" max="8960" width="8.75" style="1"/>
    <col min="8961" max="8961" width="23.125" style="1" customWidth="1"/>
    <col min="8962" max="8962" width="12.625" style="1" customWidth="1"/>
    <col min="8963" max="8964" width="8.75" style="1"/>
    <col min="8965" max="8965" width="10.25" style="1" customWidth="1"/>
    <col min="8966" max="8966" width="9.25" style="1" customWidth="1"/>
    <col min="8967" max="8967" width="8.75" style="1"/>
    <col min="8968" max="8968" width="10.25" style="1" customWidth="1"/>
    <col min="8969" max="8970" width="8.75" style="1"/>
    <col min="8971" max="8971" width="11.125" style="1" customWidth="1"/>
    <col min="8972" max="8972" width="6.625" style="1" customWidth="1"/>
    <col min="8973" max="8973" width="8.75" style="1"/>
    <col min="8974" max="8974" width="10.75" style="1" customWidth="1"/>
    <col min="8975" max="8979" width="8.75" style="1"/>
    <col min="8980" max="8980" width="12.25" style="1" customWidth="1"/>
    <col min="8981" max="8982" width="8.75" style="1"/>
    <col min="8983" max="8983" width="10" style="1" customWidth="1"/>
    <col min="8984" max="8984" width="4.25" style="1" customWidth="1"/>
    <col min="8985" max="9216" width="8.75" style="1"/>
    <col min="9217" max="9217" width="23.125" style="1" customWidth="1"/>
    <col min="9218" max="9218" width="12.625" style="1" customWidth="1"/>
    <col min="9219" max="9220" width="8.75" style="1"/>
    <col min="9221" max="9221" width="10.25" style="1" customWidth="1"/>
    <col min="9222" max="9222" width="9.25" style="1" customWidth="1"/>
    <col min="9223" max="9223" width="8.75" style="1"/>
    <col min="9224" max="9224" width="10.25" style="1" customWidth="1"/>
    <col min="9225" max="9226" width="8.75" style="1"/>
    <col min="9227" max="9227" width="11.125" style="1" customWidth="1"/>
    <col min="9228" max="9228" width="6.625" style="1" customWidth="1"/>
    <col min="9229" max="9229" width="8.75" style="1"/>
    <col min="9230" max="9230" width="10.75" style="1" customWidth="1"/>
    <col min="9231" max="9235" width="8.75" style="1"/>
    <col min="9236" max="9236" width="12.25" style="1" customWidth="1"/>
    <col min="9237" max="9238" width="8.75" style="1"/>
    <col min="9239" max="9239" width="10" style="1" customWidth="1"/>
    <col min="9240" max="9240" width="4.25" style="1" customWidth="1"/>
    <col min="9241" max="9472" width="8.75" style="1"/>
    <col min="9473" max="9473" width="23.125" style="1" customWidth="1"/>
    <col min="9474" max="9474" width="12.625" style="1" customWidth="1"/>
    <col min="9475" max="9476" width="8.75" style="1"/>
    <col min="9477" max="9477" width="10.25" style="1" customWidth="1"/>
    <col min="9478" max="9478" width="9.25" style="1" customWidth="1"/>
    <col min="9479" max="9479" width="8.75" style="1"/>
    <col min="9480" max="9480" width="10.25" style="1" customWidth="1"/>
    <col min="9481" max="9482" width="8.75" style="1"/>
    <col min="9483" max="9483" width="11.125" style="1" customWidth="1"/>
    <col min="9484" max="9484" width="6.625" style="1" customWidth="1"/>
    <col min="9485" max="9485" width="8.75" style="1"/>
    <col min="9486" max="9486" width="10.75" style="1" customWidth="1"/>
    <col min="9487" max="9491" width="8.75" style="1"/>
    <col min="9492" max="9492" width="12.25" style="1" customWidth="1"/>
    <col min="9493" max="9494" width="8.75" style="1"/>
    <col min="9495" max="9495" width="10" style="1" customWidth="1"/>
    <col min="9496" max="9496" width="4.25" style="1" customWidth="1"/>
    <col min="9497" max="9728" width="8.75" style="1"/>
    <col min="9729" max="9729" width="23.125" style="1" customWidth="1"/>
    <col min="9730" max="9730" width="12.625" style="1" customWidth="1"/>
    <col min="9731" max="9732" width="8.75" style="1"/>
    <col min="9733" max="9733" width="10.25" style="1" customWidth="1"/>
    <col min="9734" max="9734" width="9.25" style="1" customWidth="1"/>
    <col min="9735" max="9735" width="8.75" style="1"/>
    <col min="9736" max="9736" width="10.25" style="1" customWidth="1"/>
    <col min="9737" max="9738" width="8.75" style="1"/>
    <col min="9739" max="9739" width="11.125" style="1" customWidth="1"/>
    <col min="9740" max="9740" width="6.625" style="1" customWidth="1"/>
    <col min="9741" max="9741" width="8.75" style="1"/>
    <col min="9742" max="9742" width="10.75" style="1" customWidth="1"/>
    <col min="9743" max="9747" width="8.75" style="1"/>
    <col min="9748" max="9748" width="12.25" style="1" customWidth="1"/>
    <col min="9749" max="9750" width="8.75" style="1"/>
    <col min="9751" max="9751" width="10" style="1" customWidth="1"/>
    <col min="9752" max="9752" width="4.25" style="1" customWidth="1"/>
    <col min="9753" max="9984" width="8.75" style="1"/>
    <col min="9985" max="9985" width="23.125" style="1" customWidth="1"/>
    <col min="9986" max="9986" width="12.625" style="1" customWidth="1"/>
    <col min="9987" max="9988" width="8.75" style="1"/>
    <col min="9989" max="9989" width="10.25" style="1" customWidth="1"/>
    <col min="9990" max="9990" width="9.25" style="1" customWidth="1"/>
    <col min="9991" max="9991" width="8.75" style="1"/>
    <col min="9992" max="9992" width="10.25" style="1" customWidth="1"/>
    <col min="9993" max="9994" width="8.75" style="1"/>
    <col min="9995" max="9995" width="11.125" style="1" customWidth="1"/>
    <col min="9996" max="9996" width="6.625" style="1" customWidth="1"/>
    <col min="9997" max="9997" width="8.75" style="1"/>
    <col min="9998" max="9998" width="10.75" style="1" customWidth="1"/>
    <col min="9999" max="10003" width="8.75" style="1"/>
    <col min="10004" max="10004" width="12.25" style="1" customWidth="1"/>
    <col min="10005" max="10006" width="8.75" style="1"/>
    <col min="10007" max="10007" width="10" style="1" customWidth="1"/>
    <col min="10008" max="10008" width="4.25" style="1" customWidth="1"/>
    <col min="10009" max="10240" width="8.75" style="1"/>
    <col min="10241" max="10241" width="23.125" style="1" customWidth="1"/>
    <col min="10242" max="10242" width="12.625" style="1" customWidth="1"/>
    <col min="10243" max="10244" width="8.75" style="1"/>
    <col min="10245" max="10245" width="10.25" style="1" customWidth="1"/>
    <col min="10246" max="10246" width="9.25" style="1" customWidth="1"/>
    <col min="10247" max="10247" width="8.75" style="1"/>
    <col min="10248" max="10248" width="10.25" style="1" customWidth="1"/>
    <col min="10249" max="10250" width="8.75" style="1"/>
    <col min="10251" max="10251" width="11.125" style="1" customWidth="1"/>
    <col min="10252" max="10252" width="6.625" style="1" customWidth="1"/>
    <col min="10253" max="10253" width="8.75" style="1"/>
    <col min="10254" max="10254" width="10.75" style="1" customWidth="1"/>
    <col min="10255" max="10259" width="8.75" style="1"/>
    <col min="10260" max="10260" width="12.25" style="1" customWidth="1"/>
    <col min="10261" max="10262" width="8.75" style="1"/>
    <col min="10263" max="10263" width="10" style="1" customWidth="1"/>
    <col min="10264" max="10264" width="4.25" style="1" customWidth="1"/>
    <col min="10265" max="10496" width="8.75" style="1"/>
    <col min="10497" max="10497" width="23.125" style="1" customWidth="1"/>
    <col min="10498" max="10498" width="12.625" style="1" customWidth="1"/>
    <col min="10499" max="10500" width="8.75" style="1"/>
    <col min="10501" max="10501" width="10.25" style="1" customWidth="1"/>
    <col min="10502" max="10502" width="9.25" style="1" customWidth="1"/>
    <col min="10503" max="10503" width="8.75" style="1"/>
    <col min="10504" max="10504" width="10.25" style="1" customWidth="1"/>
    <col min="10505" max="10506" width="8.75" style="1"/>
    <col min="10507" max="10507" width="11.125" style="1" customWidth="1"/>
    <col min="10508" max="10508" width="6.625" style="1" customWidth="1"/>
    <col min="10509" max="10509" width="8.75" style="1"/>
    <col min="10510" max="10510" width="10.75" style="1" customWidth="1"/>
    <col min="10511" max="10515" width="8.75" style="1"/>
    <col min="10516" max="10516" width="12.25" style="1" customWidth="1"/>
    <col min="10517" max="10518" width="8.75" style="1"/>
    <col min="10519" max="10519" width="10" style="1" customWidth="1"/>
    <col min="10520" max="10520" width="4.25" style="1" customWidth="1"/>
    <col min="10521" max="10752" width="8.75" style="1"/>
    <col min="10753" max="10753" width="23.125" style="1" customWidth="1"/>
    <col min="10754" max="10754" width="12.625" style="1" customWidth="1"/>
    <col min="10755" max="10756" width="8.75" style="1"/>
    <col min="10757" max="10757" width="10.25" style="1" customWidth="1"/>
    <col min="10758" max="10758" width="9.25" style="1" customWidth="1"/>
    <col min="10759" max="10759" width="8.75" style="1"/>
    <col min="10760" max="10760" width="10.25" style="1" customWidth="1"/>
    <col min="10761" max="10762" width="8.75" style="1"/>
    <col min="10763" max="10763" width="11.125" style="1" customWidth="1"/>
    <col min="10764" max="10764" width="6.625" style="1" customWidth="1"/>
    <col min="10765" max="10765" width="8.75" style="1"/>
    <col min="10766" max="10766" width="10.75" style="1" customWidth="1"/>
    <col min="10767" max="10771" width="8.75" style="1"/>
    <col min="10772" max="10772" width="12.25" style="1" customWidth="1"/>
    <col min="10773" max="10774" width="8.75" style="1"/>
    <col min="10775" max="10775" width="10" style="1" customWidth="1"/>
    <col min="10776" max="10776" width="4.25" style="1" customWidth="1"/>
    <col min="10777" max="11008" width="8.75" style="1"/>
    <col min="11009" max="11009" width="23.125" style="1" customWidth="1"/>
    <col min="11010" max="11010" width="12.625" style="1" customWidth="1"/>
    <col min="11011" max="11012" width="8.75" style="1"/>
    <col min="11013" max="11013" width="10.25" style="1" customWidth="1"/>
    <col min="11014" max="11014" width="9.25" style="1" customWidth="1"/>
    <col min="11015" max="11015" width="8.75" style="1"/>
    <col min="11016" max="11016" width="10.25" style="1" customWidth="1"/>
    <col min="11017" max="11018" width="8.75" style="1"/>
    <col min="11019" max="11019" width="11.125" style="1" customWidth="1"/>
    <col min="11020" max="11020" width="6.625" style="1" customWidth="1"/>
    <col min="11021" max="11021" width="8.75" style="1"/>
    <col min="11022" max="11022" width="10.75" style="1" customWidth="1"/>
    <col min="11023" max="11027" width="8.75" style="1"/>
    <col min="11028" max="11028" width="12.25" style="1" customWidth="1"/>
    <col min="11029" max="11030" width="8.75" style="1"/>
    <col min="11031" max="11031" width="10" style="1" customWidth="1"/>
    <col min="11032" max="11032" width="4.25" style="1" customWidth="1"/>
    <col min="11033" max="11264" width="8.75" style="1"/>
    <col min="11265" max="11265" width="23.125" style="1" customWidth="1"/>
    <col min="11266" max="11266" width="12.625" style="1" customWidth="1"/>
    <col min="11267" max="11268" width="8.75" style="1"/>
    <col min="11269" max="11269" width="10.25" style="1" customWidth="1"/>
    <col min="11270" max="11270" width="9.25" style="1" customWidth="1"/>
    <col min="11271" max="11271" width="8.75" style="1"/>
    <col min="11272" max="11272" width="10.25" style="1" customWidth="1"/>
    <col min="11273" max="11274" width="8.75" style="1"/>
    <col min="11275" max="11275" width="11.125" style="1" customWidth="1"/>
    <col min="11276" max="11276" width="6.625" style="1" customWidth="1"/>
    <col min="11277" max="11277" width="8.75" style="1"/>
    <col min="11278" max="11278" width="10.75" style="1" customWidth="1"/>
    <col min="11279" max="11283" width="8.75" style="1"/>
    <col min="11284" max="11284" width="12.25" style="1" customWidth="1"/>
    <col min="11285" max="11286" width="8.75" style="1"/>
    <col min="11287" max="11287" width="10" style="1" customWidth="1"/>
    <col min="11288" max="11288" width="4.25" style="1" customWidth="1"/>
    <col min="11289" max="11520" width="8.75" style="1"/>
    <col min="11521" max="11521" width="23.125" style="1" customWidth="1"/>
    <col min="11522" max="11522" width="12.625" style="1" customWidth="1"/>
    <col min="11523" max="11524" width="8.75" style="1"/>
    <col min="11525" max="11525" width="10.25" style="1" customWidth="1"/>
    <col min="11526" max="11526" width="9.25" style="1" customWidth="1"/>
    <col min="11527" max="11527" width="8.75" style="1"/>
    <col min="11528" max="11528" width="10.25" style="1" customWidth="1"/>
    <col min="11529" max="11530" width="8.75" style="1"/>
    <col min="11531" max="11531" width="11.125" style="1" customWidth="1"/>
    <col min="11532" max="11532" width="6.625" style="1" customWidth="1"/>
    <col min="11533" max="11533" width="8.75" style="1"/>
    <col min="11534" max="11534" width="10.75" style="1" customWidth="1"/>
    <col min="11535" max="11539" width="8.75" style="1"/>
    <col min="11540" max="11540" width="12.25" style="1" customWidth="1"/>
    <col min="11541" max="11542" width="8.75" style="1"/>
    <col min="11543" max="11543" width="10" style="1" customWidth="1"/>
    <col min="11544" max="11544" width="4.25" style="1" customWidth="1"/>
    <col min="11545" max="11776" width="8.75" style="1"/>
    <col min="11777" max="11777" width="23.125" style="1" customWidth="1"/>
    <col min="11778" max="11778" width="12.625" style="1" customWidth="1"/>
    <col min="11779" max="11780" width="8.75" style="1"/>
    <col min="11781" max="11781" width="10.25" style="1" customWidth="1"/>
    <col min="11782" max="11782" width="9.25" style="1" customWidth="1"/>
    <col min="11783" max="11783" width="8.75" style="1"/>
    <col min="11784" max="11784" width="10.25" style="1" customWidth="1"/>
    <col min="11785" max="11786" width="8.75" style="1"/>
    <col min="11787" max="11787" width="11.125" style="1" customWidth="1"/>
    <col min="11788" max="11788" width="6.625" style="1" customWidth="1"/>
    <col min="11789" max="11789" width="8.75" style="1"/>
    <col min="11790" max="11790" width="10.75" style="1" customWidth="1"/>
    <col min="11791" max="11795" width="8.75" style="1"/>
    <col min="11796" max="11796" width="12.25" style="1" customWidth="1"/>
    <col min="11797" max="11798" width="8.75" style="1"/>
    <col min="11799" max="11799" width="10" style="1" customWidth="1"/>
    <col min="11800" max="11800" width="4.25" style="1" customWidth="1"/>
    <col min="11801" max="12032" width="8.75" style="1"/>
    <col min="12033" max="12033" width="23.125" style="1" customWidth="1"/>
    <col min="12034" max="12034" width="12.625" style="1" customWidth="1"/>
    <col min="12035" max="12036" width="8.75" style="1"/>
    <col min="12037" max="12037" width="10.25" style="1" customWidth="1"/>
    <col min="12038" max="12038" width="9.25" style="1" customWidth="1"/>
    <col min="12039" max="12039" width="8.75" style="1"/>
    <col min="12040" max="12040" width="10.25" style="1" customWidth="1"/>
    <col min="12041" max="12042" width="8.75" style="1"/>
    <col min="12043" max="12043" width="11.125" style="1" customWidth="1"/>
    <col min="12044" max="12044" width="6.625" style="1" customWidth="1"/>
    <col min="12045" max="12045" width="8.75" style="1"/>
    <col min="12046" max="12046" width="10.75" style="1" customWidth="1"/>
    <col min="12047" max="12051" width="8.75" style="1"/>
    <col min="12052" max="12052" width="12.25" style="1" customWidth="1"/>
    <col min="12053" max="12054" width="8.75" style="1"/>
    <col min="12055" max="12055" width="10" style="1" customWidth="1"/>
    <col min="12056" max="12056" width="4.25" style="1" customWidth="1"/>
    <col min="12057" max="12288" width="8.75" style="1"/>
    <col min="12289" max="12289" width="23.125" style="1" customWidth="1"/>
    <col min="12290" max="12290" width="12.625" style="1" customWidth="1"/>
    <col min="12291" max="12292" width="8.75" style="1"/>
    <col min="12293" max="12293" width="10.25" style="1" customWidth="1"/>
    <col min="12294" max="12294" width="9.25" style="1" customWidth="1"/>
    <col min="12295" max="12295" width="8.75" style="1"/>
    <col min="12296" max="12296" width="10.25" style="1" customWidth="1"/>
    <col min="12297" max="12298" width="8.75" style="1"/>
    <col min="12299" max="12299" width="11.125" style="1" customWidth="1"/>
    <col min="12300" max="12300" width="6.625" style="1" customWidth="1"/>
    <col min="12301" max="12301" width="8.75" style="1"/>
    <col min="12302" max="12302" width="10.75" style="1" customWidth="1"/>
    <col min="12303" max="12307" width="8.75" style="1"/>
    <col min="12308" max="12308" width="12.25" style="1" customWidth="1"/>
    <col min="12309" max="12310" width="8.75" style="1"/>
    <col min="12311" max="12311" width="10" style="1" customWidth="1"/>
    <col min="12312" max="12312" width="4.25" style="1" customWidth="1"/>
    <col min="12313" max="12544" width="8.75" style="1"/>
    <col min="12545" max="12545" width="23.125" style="1" customWidth="1"/>
    <col min="12546" max="12546" width="12.625" style="1" customWidth="1"/>
    <col min="12547" max="12548" width="8.75" style="1"/>
    <col min="12549" max="12549" width="10.25" style="1" customWidth="1"/>
    <col min="12550" max="12550" width="9.25" style="1" customWidth="1"/>
    <col min="12551" max="12551" width="8.75" style="1"/>
    <col min="12552" max="12552" width="10.25" style="1" customWidth="1"/>
    <col min="12553" max="12554" width="8.75" style="1"/>
    <col min="12555" max="12555" width="11.125" style="1" customWidth="1"/>
    <col min="12556" max="12556" width="6.625" style="1" customWidth="1"/>
    <col min="12557" max="12557" width="8.75" style="1"/>
    <col min="12558" max="12558" width="10.75" style="1" customWidth="1"/>
    <col min="12559" max="12563" width="8.75" style="1"/>
    <col min="12564" max="12564" width="12.25" style="1" customWidth="1"/>
    <col min="12565" max="12566" width="8.75" style="1"/>
    <col min="12567" max="12567" width="10" style="1" customWidth="1"/>
    <col min="12568" max="12568" width="4.25" style="1" customWidth="1"/>
    <col min="12569" max="12800" width="8.75" style="1"/>
    <col min="12801" max="12801" width="23.125" style="1" customWidth="1"/>
    <col min="12802" max="12802" width="12.625" style="1" customWidth="1"/>
    <col min="12803" max="12804" width="8.75" style="1"/>
    <col min="12805" max="12805" width="10.25" style="1" customWidth="1"/>
    <col min="12806" max="12806" width="9.25" style="1" customWidth="1"/>
    <col min="12807" max="12807" width="8.75" style="1"/>
    <col min="12808" max="12808" width="10.25" style="1" customWidth="1"/>
    <col min="12809" max="12810" width="8.75" style="1"/>
    <col min="12811" max="12811" width="11.125" style="1" customWidth="1"/>
    <col min="12812" max="12812" width="6.625" style="1" customWidth="1"/>
    <col min="12813" max="12813" width="8.75" style="1"/>
    <col min="12814" max="12814" width="10.75" style="1" customWidth="1"/>
    <col min="12815" max="12819" width="8.75" style="1"/>
    <col min="12820" max="12820" width="12.25" style="1" customWidth="1"/>
    <col min="12821" max="12822" width="8.75" style="1"/>
    <col min="12823" max="12823" width="10" style="1" customWidth="1"/>
    <col min="12824" max="12824" width="4.25" style="1" customWidth="1"/>
    <col min="12825" max="13056" width="8.75" style="1"/>
    <col min="13057" max="13057" width="23.125" style="1" customWidth="1"/>
    <col min="13058" max="13058" width="12.625" style="1" customWidth="1"/>
    <col min="13059" max="13060" width="8.75" style="1"/>
    <col min="13061" max="13061" width="10.25" style="1" customWidth="1"/>
    <col min="13062" max="13062" width="9.25" style="1" customWidth="1"/>
    <col min="13063" max="13063" width="8.75" style="1"/>
    <col min="13064" max="13064" width="10.25" style="1" customWidth="1"/>
    <col min="13065" max="13066" width="8.75" style="1"/>
    <col min="13067" max="13067" width="11.125" style="1" customWidth="1"/>
    <col min="13068" max="13068" width="6.625" style="1" customWidth="1"/>
    <col min="13069" max="13069" width="8.75" style="1"/>
    <col min="13070" max="13070" width="10.75" style="1" customWidth="1"/>
    <col min="13071" max="13075" width="8.75" style="1"/>
    <col min="13076" max="13076" width="12.25" style="1" customWidth="1"/>
    <col min="13077" max="13078" width="8.75" style="1"/>
    <col min="13079" max="13079" width="10" style="1" customWidth="1"/>
    <col min="13080" max="13080" width="4.25" style="1" customWidth="1"/>
    <col min="13081" max="13312" width="8.75" style="1"/>
    <col min="13313" max="13313" width="23.125" style="1" customWidth="1"/>
    <col min="13314" max="13314" width="12.625" style="1" customWidth="1"/>
    <col min="13315" max="13316" width="8.75" style="1"/>
    <col min="13317" max="13317" width="10.25" style="1" customWidth="1"/>
    <col min="13318" max="13318" width="9.25" style="1" customWidth="1"/>
    <col min="13319" max="13319" width="8.75" style="1"/>
    <col min="13320" max="13320" width="10.25" style="1" customWidth="1"/>
    <col min="13321" max="13322" width="8.75" style="1"/>
    <col min="13323" max="13323" width="11.125" style="1" customWidth="1"/>
    <col min="13324" max="13324" width="6.625" style="1" customWidth="1"/>
    <col min="13325" max="13325" width="8.75" style="1"/>
    <col min="13326" max="13326" width="10.75" style="1" customWidth="1"/>
    <col min="13327" max="13331" width="8.75" style="1"/>
    <col min="13332" max="13332" width="12.25" style="1" customWidth="1"/>
    <col min="13333" max="13334" width="8.75" style="1"/>
    <col min="13335" max="13335" width="10" style="1" customWidth="1"/>
    <col min="13336" max="13336" width="4.25" style="1" customWidth="1"/>
    <col min="13337" max="13568" width="8.75" style="1"/>
    <col min="13569" max="13569" width="23.125" style="1" customWidth="1"/>
    <col min="13570" max="13570" width="12.625" style="1" customWidth="1"/>
    <col min="13571" max="13572" width="8.75" style="1"/>
    <col min="13573" max="13573" width="10.25" style="1" customWidth="1"/>
    <col min="13574" max="13574" width="9.25" style="1" customWidth="1"/>
    <col min="13575" max="13575" width="8.75" style="1"/>
    <col min="13576" max="13576" width="10.25" style="1" customWidth="1"/>
    <col min="13577" max="13578" width="8.75" style="1"/>
    <col min="13579" max="13579" width="11.125" style="1" customWidth="1"/>
    <col min="13580" max="13580" width="6.625" style="1" customWidth="1"/>
    <col min="13581" max="13581" width="8.75" style="1"/>
    <col min="13582" max="13582" width="10.75" style="1" customWidth="1"/>
    <col min="13583" max="13587" width="8.75" style="1"/>
    <col min="13588" max="13588" width="12.25" style="1" customWidth="1"/>
    <col min="13589" max="13590" width="8.75" style="1"/>
    <col min="13591" max="13591" width="10" style="1" customWidth="1"/>
    <col min="13592" max="13592" width="4.25" style="1" customWidth="1"/>
    <col min="13593" max="13824" width="8.75" style="1"/>
    <col min="13825" max="13825" width="23.125" style="1" customWidth="1"/>
    <col min="13826" max="13826" width="12.625" style="1" customWidth="1"/>
    <col min="13827" max="13828" width="8.75" style="1"/>
    <col min="13829" max="13829" width="10.25" style="1" customWidth="1"/>
    <col min="13830" max="13830" width="9.25" style="1" customWidth="1"/>
    <col min="13831" max="13831" width="8.75" style="1"/>
    <col min="13832" max="13832" width="10.25" style="1" customWidth="1"/>
    <col min="13833" max="13834" width="8.75" style="1"/>
    <col min="13835" max="13835" width="11.125" style="1" customWidth="1"/>
    <col min="13836" max="13836" width="6.625" style="1" customWidth="1"/>
    <col min="13837" max="13837" width="8.75" style="1"/>
    <col min="13838" max="13838" width="10.75" style="1" customWidth="1"/>
    <col min="13839" max="13843" width="8.75" style="1"/>
    <col min="13844" max="13844" width="12.25" style="1" customWidth="1"/>
    <col min="13845" max="13846" width="8.75" style="1"/>
    <col min="13847" max="13847" width="10" style="1" customWidth="1"/>
    <col min="13848" max="13848" width="4.25" style="1" customWidth="1"/>
    <col min="13849" max="14080" width="8.75" style="1"/>
    <col min="14081" max="14081" width="23.125" style="1" customWidth="1"/>
    <col min="14082" max="14082" width="12.625" style="1" customWidth="1"/>
    <col min="14083" max="14084" width="8.75" style="1"/>
    <col min="14085" max="14085" width="10.25" style="1" customWidth="1"/>
    <col min="14086" max="14086" width="9.25" style="1" customWidth="1"/>
    <col min="14087" max="14087" width="8.75" style="1"/>
    <col min="14088" max="14088" width="10.25" style="1" customWidth="1"/>
    <col min="14089" max="14090" width="8.75" style="1"/>
    <col min="14091" max="14091" width="11.125" style="1" customWidth="1"/>
    <col min="14092" max="14092" width="6.625" style="1" customWidth="1"/>
    <col min="14093" max="14093" width="8.75" style="1"/>
    <col min="14094" max="14094" width="10.75" style="1" customWidth="1"/>
    <col min="14095" max="14099" width="8.75" style="1"/>
    <col min="14100" max="14100" width="12.25" style="1" customWidth="1"/>
    <col min="14101" max="14102" width="8.75" style="1"/>
    <col min="14103" max="14103" width="10" style="1" customWidth="1"/>
    <col min="14104" max="14104" width="4.25" style="1" customWidth="1"/>
    <col min="14105" max="14336" width="8.75" style="1"/>
    <col min="14337" max="14337" width="23.125" style="1" customWidth="1"/>
    <col min="14338" max="14338" width="12.625" style="1" customWidth="1"/>
    <col min="14339" max="14340" width="8.75" style="1"/>
    <col min="14341" max="14341" width="10.25" style="1" customWidth="1"/>
    <col min="14342" max="14342" width="9.25" style="1" customWidth="1"/>
    <col min="14343" max="14343" width="8.75" style="1"/>
    <col min="14344" max="14344" width="10.25" style="1" customWidth="1"/>
    <col min="14345" max="14346" width="8.75" style="1"/>
    <col min="14347" max="14347" width="11.125" style="1" customWidth="1"/>
    <col min="14348" max="14348" width="6.625" style="1" customWidth="1"/>
    <col min="14349" max="14349" width="8.75" style="1"/>
    <col min="14350" max="14350" width="10.75" style="1" customWidth="1"/>
    <col min="14351" max="14355" width="8.75" style="1"/>
    <col min="14356" max="14356" width="12.25" style="1" customWidth="1"/>
    <col min="14357" max="14358" width="8.75" style="1"/>
    <col min="14359" max="14359" width="10" style="1" customWidth="1"/>
    <col min="14360" max="14360" width="4.25" style="1" customWidth="1"/>
    <col min="14361" max="14592" width="8.75" style="1"/>
    <col min="14593" max="14593" width="23.125" style="1" customWidth="1"/>
    <col min="14594" max="14594" width="12.625" style="1" customWidth="1"/>
    <col min="14595" max="14596" width="8.75" style="1"/>
    <col min="14597" max="14597" width="10.25" style="1" customWidth="1"/>
    <col min="14598" max="14598" width="9.25" style="1" customWidth="1"/>
    <col min="14599" max="14599" width="8.75" style="1"/>
    <col min="14600" max="14600" width="10.25" style="1" customWidth="1"/>
    <col min="14601" max="14602" width="8.75" style="1"/>
    <col min="14603" max="14603" width="11.125" style="1" customWidth="1"/>
    <col min="14604" max="14604" width="6.625" style="1" customWidth="1"/>
    <col min="14605" max="14605" width="8.75" style="1"/>
    <col min="14606" max="14606" width="10.75" style="1" customWidth="1"/>
    <col min="14607" max="14611" width="8.75" style="1"/>
    <col min="14612" max="14612" width="12.25" style="1" customWidth="1"/>
    <col min="14613" max="14614" width="8.75" style="1"/>
    <col min="14615" max="14615" width="10" style="1" customWidth="1"/>
    <col min="14616" max="14616" width="4.25" style="1" customWidth="1"/>
    <col min="14617" max="14848" width="8.75" style="1"/>
    <col min="14849" max="14849" width="23.125" style="1" customWidth="1"/>
    <col min="14850" max="14850" width="12.625" style="1" customWidth="1"/>
    <col min="14851" max="14852" width="8.75" style="1"/>
    <col min="14853" max="14853" width="10.25" style="1" customWidth="1"/>
    <col min="14854" max="14854" width="9.25" style="1" customWidth="1"/>
    <col min="14855" max="14855" width="8.75" style="1"/>
    <col min="14856" max="14856" width="10.25" style="1" customWidth="1"/>
    <col min="14857" max="14858" width="8.75" style="1"/>
    <col min="14859" max="14859" width="11.125" style="1" customWidth="1"/>
    <col min="14860" max="14860" width="6.625" style="1" customWidth="1"/>
    <col min="14861" max="14861" width="8.75" style="1"/>
    <col min="14862" max="14862" width="10.75" style="1" customWidth="1"/>
    <col min="14863" max="14867" width="8.75" style="1"/>
    <col min="14868" max="14868" width="12.25" style="1" customWidth="1"/>
    <col min="14869" max="14870" width="8.75" style="1"/>
    <col min="14871" max="14871" width="10" style="1" customWidth="1"/>
    <col min="14872" max="14872" width="4.25" style="1" customWidth="1"/>
    <col min="14873" max="15104" width="8.75" style="1"/>
    <col min="15105" max="15105" width="23.125" style="1" customWidth="1"/>
    <col min="15106" max="15106" width="12.625" style="1" customWidth="1"/>
    <col min="15107" max="15108" width="8.75" style="1"/>
    <col min="15109" max="15109" width="10.25" style="1" customWidth="1"/>
    <col min="15110" max="15110" width="9.25" style="1" customWidth="1"/>
    <col min="15111" max="15111" width="8.75" style="1"/>
    <col min="15112" max="15112" width="10.25" style="1" customWidth="1"/>
    <col min="15113" max="15114" width="8.75" style="1"/>
    <col min="15115" max="15115" width="11.125" style="1" customWidth="1"/>
    <col min="15116" max="15116" width="6.625" style="1" customWidth="1"/>
    <col min="15117" max="15117" width="8.75" style="1"/>
    <col min="15118" max="15118" width="10.75" style="1" customWidth="1"/>
    <col min="15119" max="15123" width="8.75" style="1"/>
    <col min="15124" max="15124" width="12.25" style="1" customWidth="1"/>
    <col min="15125" max="15126" width="8.75" style="1"/>
    <col min="15127" max="15127" width="10" style="1" customWidth="1"/>
    <col min="15128" max="15128" width="4.25" style="1" customWidth="1"/>
    <col min="15129" max="15360" width="8.75" style="1"/>
    <col min="15361" max="15361" width="23.125" style="1" customWidth="1"/>
    <col min="15362" max="15362" width="12.625" style="1" customWidth="1"/>
    <col min="15363" max="15364" width="8.75" style="1"/>
    <col min="15365" max="15365" width="10.25" style="1" customWidth="1"/>
    <col min="15366" max="15366" width="9.25" style="1" customWidth="1"/>
    <col min="15367" max="15367" width="8.75" style="1"/>
    <col min="15368" max="15368" width="10.25" style="1" customWidth="1"/>
    <col min="15369" max="15370" width="8.75" style="1"/>
    <col min="15371" max="15371" width="11.125" style="1" customWidth="1"/>
    <col min="15372" max="15372" width="6.625" style="1" customWidth="1"/>
    <col min="15373" max="15373" width="8.75" style="1"/>
    <col min="15374" max="15374" width="10.75" style="1" customWidth="1"/>
    <col min="15375" max="15379" width="8.75" style="1"/>
    <col min="15380" max="15380" width="12.25" style="1" customWidth="1"/>
    <col min="15381" max="15382" width="8.75" style="1"/>
    <col min="15383" max="15383" width="10" style="1" customWidth="1"/>
    <col min="15384" max="15384" width="4.25" style="1" customWidth="1"/>
    <col min="15385" max="15616" width="8.75" style="1"/>
    <col min="15617" max="15617" width="23.125" style="1" customWidth="1"/>
    <col min="15618" max="15618" width="12.625" style="1" customWidth="1"/>
    <col min="15619" max="15620" width="8.75" style="1"/>
    <col min="15621" max="15621" width="10.25" style="1" customWidth="1"/>
    <col min="15622" max="15622" width="9.25" style="1" customWidth="1"/>
    <col min="15623" max="15623" width="8.75" style="1"/>
    <col min="15624" max="15624" width="10.25" style="1" customWidth="1"/>
    <col min="15625" max="15626" width="8.75" style="1"/>
    <col min="15627" max="15627" width="11.125" style="1" customWidth="1"/>
    <col min="15628" max="15628" width="6.625" style="1" customWidth="1"/>
    <col min="15629" max="15629" width="8.75" style="1"/>
    <col min="15630" max="15630" width="10.75" style="1" customWidth="1"/>
    <col min="15631" max="15635" width="8.75" style="1"/>
    <col min="15636" max="15636" width="12.25" style="1" customWidth="1"/>
    <col min="15637" max="15638" width="8.75" style="1"/>
    <col min="15639" max="15639" width="10" style="1" customWidth="1"/>
    <col min="15640" max="15640" width="4.25" style="1" customWidth="1"/>
    <col min="15641" max="15872" width="8.75" style="1"/>
    <col min="15873" max="15873" width="23.125" style="1" customWidth="1"/>
    <col min="15874" max="15874" width="12.625" style="1" customWidth="1"/>
    <col min="15875" max="15876" width="8.75" style="1"/>
    <col min="15877" max="15877" width="10.25" style="1" customWidth="1"/>
    <col min="15878" max="15878" width="9.25" style="1" customWidth="1"/>
    <col min="15879" max="15879" width="8.75" style="1"/>
    <col min="15880" max="15880" width="10.25" style="1" customWidth="1"/>
    <col min="15881" max="15882" width="8.75" style="1"/>
    <col min="15883" max="15883" width="11.125" style="1" customWidth="1"/>
    <col min="15884" max="15884" width="6.625" style="1" customWidth="1"/>
    <col min="15885" max="15885" width="8.75" style="1"/>
    <col min="15886" max="15886" width="10.75" style="1" customWidth="1"/>
    <col min="15887" max="15891" width="8.75" style="1"/>
    <col min="15892" max="15892" width="12.25" style="1" customWidth="1"/>
    <col min="15893" max="15894" width="8.75" style="1"/>
    <col min="15895" max="15895" width="10" style="1" customWidth="1"/>
    <col min="15896" max="15896" width="4.25" style="1" customWidth="1"/>
    <col min="15897" max="16128" width="8.75" style="1"/>
    <col min="16129" max="16129" width="23.125" style="1" customWidth="1"/>
    <col min="16130" max="16130" width="12.625" style="1" customWidth="1"/>
    <col min="16131" max="16132" width="8.75" style="1"/>
    <col min="16133" max="16133" width="10.25" style="1" customWidth="1"/>
    <col min="16134" max="16134" width="9.25" style="1" customWidth="1"/>
    <col min="16135" max="16135" width="8.75" style="1"/>
    <col min="16136" max="16136" width="10.25" style="1" customWidth="1"/>
    <col min="16137" max="16138" width="8.75" style="1"/>
    <col min="16139" max="16139" width="11.125" style="1" customWidth="1"/>
    <col min="16140" max="16140" width="6.625" style="1" customWidth="1"/>
    <col min="16141" max="16141" width="8.75" style="1"/>
    <col min="16142" max="16142" width="10.75" style="1" customWidth="1"/>
    <col min="16143" max="16147" width="8.75" style="1"/>
    <col min="16148" max="16148" width="12.25" style="1" customWidth="1"/>
    <col min="16149" max="16150" width="8.75" style="1"/>
    <col min="16151" max="16151" width="10" style="1" customWidth="1"/>
    <col min="16152" max="16152" width="4.25" style="1" customWidth="1"/>
    <col min="16153" max="16384" width="8.75" style="1"/>
  </cols>
  <sheetData>
    <row r="1" spans="1:24" ht="34.9" customHeight="1">
      <c r="A1" s="451" t="str">
        <f>('Memória de Cálculo'!A1)</f>
        <v>PREFEITURA MUNICIPAL DE XINGUARA - PA</v>
      </c>
      <c r="B1" s="452"/>
      <c r="C1" s="452"/>
      <c r="D1" s="452"/>
      <c r="E1" s="452"/>
      <c r="F1" s="452"/>
      <c r="G1" s="452"/>
      <c r="H1" s="452"/>
      <c r="I1" s="452"/>
      <c r="J1" s="452"/>
      <c r="K1" s="452"/>
      <c r="L1" s="452"/>
      <c r="M1" s="452"/>
      <c r="N1" s="452"/>
      <c r="O1" s="452"/>
      <c r="P1" s="452"/>
      <c r="Q1" s="452"/>
      <c r="R1" s="452"/>
      <c r="S1" s="452"/>
      <c r="T1" s="452"/>
      <c r="U1" s="452"/>
      <c r="V1" s="452"/>
      <c r="W1" s="452"/>
      <c r="X1" s="453"/>
    </row>
    <row r="2" spans="1:24" ht="28.15" customHeight="1">
      <c r="A2" s="454" t="str">
        <f>('Memória de Cálculo'!A2)</f>
        <v>CNPJ: 04.144.150/0001-20</v>
      </c>
      <c r="B2" s="455"/>
      <c r="C2" s="455"/>
      <c r="D2" s="455"/>
      <c r="E2" s="455"/>
      <c r="F2" s="455"/>
      <c r="G2" s="455"/>
      <c r="H2" s="455"/>
      <c r="I2" s="455"/>
      <c r="J2" s="455"/>
      <c r="K2" s="455"/>
      <c r="L2" s="455"/>
      <c r="M2" s="455"/>
      <c r="N2" s="455"/>
      <c r="O2" s="455"/>
      <c r="P2" s="455"/>
      <c r="Q2" s="455"/>
      <c r="R2" s="455"/>
      <c r="S2" s="455"/>
      <c r="T2" s="455"/>
      <c r="U2" s="455"/>
      <c r="V2" s="455"/>
      <c r="W2" s="455"/>
      <c r="X2" s="456"/>
    </row>
    <row r="3" spans="1:24" ht="27" customHeight="1">
      <c r="A3" s="454" t="str">
        <f>('Memória de Cálculo'!A3)</f>
        <v>ESTADO DO PARÁ</v>
      </c>
      <c r="B3" s="455"/>
      <c r="C3" s="455"/>
      <c r="D3" s="455"/>
      <c r="E3" s="455"/>
      <c r="F3" s="455"/>
      <c r="G3" s="455"/>
      <c r="H3" s="455"/>
      <c r="I3" s="455"/>
      <c r="J3" s="455"/>
      <c r="K3" s="455"/>
      <c r="L3" s="455"/>
      <c r="M3" s="455"/>
      <c r="N3" s="455"/>
      <c r="O3" s="455"/>
      <c r="P3" s="455"/>
      <c r="Q3" s="455"/>
      <c r="R3" s="455"/>
      <c r="S3" s="455"/>
      <c r="T3" s="455"/>
      <c r="U3" s="455"/>
      <c r="V3" s="455"/>
      <c r="W3" s="455"/>
      <c r="X3" s="456"/>
    </row>
    <row r="4" spans="1:24" ht="27" customHeight="1">
      <c r="A4" s="204"/>
      <c r="B4" s="249"/>
      <c r="C4" s="249"/>
      <c r="D4" s="249"/>
      <c r="E4" s="249"/>
      <c r="F4" s="249"/>
      <c r="G4" s="249"/>
      <c r="H4" s="249"/>
      <c r="I4" s="249"/>
      <c r="J4" s="249"/>
      <c r="K4" s="249"/>
      <c r="L4" s="249"/>
      <c r="M4" s="249"/>
      <c r="N4" s="249"/>
      <c r="O4" s="249"/>
      <c r="P4" s="249"/>
      <c r="Q4" s="249"/>
      <c r="R4" s="249"/>
      <c r="S4" s="249"/>
      <c r="T4" s="249"/>
      <c r="U4" s="249"/>
      <c r="V4" s="249"/>
      <c r="W4" s="249"/>
      <c r="X4" s="205"/>
    </row>
    <row r="5" spans="1:24" ht="25.15" customHeight="1">
      <c r="A5" s="457" t="str">
        <f>('Memória de Cálculo'!A5)</f>
        <v>OBJETO: PROJETO DE CONSTRUÇÃO DE UMA UNIDADE BASICA DE SAÚDE - UBS</v>
      </c>
      <c r="B5" s="458"/>
      <c r="C5" s="458"/>
      <c r="D5" s="458"/>
      <c r="E5" s="458"/>
      <c r="F5" s="458"/>
      <c r="G5" s="458"/>
      <c r="H5" s="458"/>
      <c r="I5" s="458"/>
      <c r="J5" s="458"/>
      <c r="K5" s="458"/>
      <c r="L5" s="458"/>
      <c r="M5" s="458"/>
      <c r="N5" s="458"/>
      <c r="O5" s="458"/>
      <c r="P5" s="458"/>
      <c r="Q5" s="458"/>
      <c r="R5" s="458"/>
      <c r="S5" s="458"/>
      <c r="T5" s="458"/>
      <c r="U5" s="458"/>
      <c r="V5" s="458"/>
      <c r="W5" s="458"/>
      <c r="X5" s="459"/>
    </row>
    <row r="6" spans="1:24" ht="25.15" customHeight="1">
      <c r="A6" s="457" t="str">
        <f>('Memória de Cálculo'!A6)</f>
        <v>LOCAL:    RUA LUIS PEDRO ZAMBOTO, LOTE 01-A, QUADRA 04, FREI HENRI - XINGUARA - PARÁ</v>
      </c>
      <c r="B6" s="458"/>
      <c r="C6" s="458"/>
      <c r="D6" s="458"/>
      <c r="E6" s="458"/>
      <c r="F6" s="458"/>
      <c r="G6" s="458"/>
      <c r="H6" s="458"/>
      <c r="I6" s="458"/>
      <c r="J6" s="458"/>
      <c r="K6" s="458"/>
      <c r="L6" s="458"/>
      <c r="M6" s="458"/>
      <c r="N6" s="458"/>
      <c r="O6" s="458"/>
      <c r="P6" s="458"/>
      <c r="Q6" s="458"/>
      <c r="R6" s="458"/>
      <c r="S6" s="458"/>
      <c r="T6" s="458"/>
      <c r="U6" s="458"/>
      <c r="V6" s="458"/>
      <c r="W6" s="458"/>
      <c r="X6" s="459"/>
    </row>
    <row r="7" spans="1:24" ht="25.15" customHeight="1">
      <c r="A7" s="457" t="str">
        <f>('Memória de Cálculo'!A7)</f>
        <v>PROPONENTE: PREFEITURA MUNICIPAL DE XINGUARA - PA</v>
      </c>
      <c r="B7" s="458"/>
      <c r="C7" s="458"/>
      <c r="D7" s="458"/>
      <c r="E7" s="458"/>
      <c r="F7" s="458"/>
      <c r="G7" s="458"/>
      <c r="H7" s="458"/>
      <c r="I7" s="458"/>
      <c r="J7" s="458"/>
      <c r="K7" s="458"/>
      <c r="L7" s="458"/>
      <c r="M7" s="458"/>
      <c r="N7" s="458"/>
      <c r="O7" s="458"/>
      <c r="P7" s="458"/>
      <c r="Q7" s="458"/>
      <c r="R7" s="458"/>
      <c r="S7" s="458"/>
      <c r="T7" s="458"/>
      <c r="U7" s="458"/>
      <c r="V7" s="458"/>
      <c r="W7" s="458"/>
      <c r="X7" s="459"/>
    </row>
    <row r="8" spans="1:24" ht="25.15" customHeight="1">
      <c r="A8" s="457" t="str">
        <f>('Memória de Cálculo'!A8)</f>
        <v>DATA: 07/08/2025</v>
      </c>
      <c r="B8" s="458"/>
      <c r="C8" s="458"/>
      <c r="D8" s="458"/>
      <c r="E8" s="458"/>
      <c r="F8" s="458"/>
      <c r="G8" s="458"/>
      <c r="H8" s="458"/>
      <c r="I8" s="458"/>
      <c r="J8" s="458"/>
      <c r="K8" s="458"/>
      <c r="L8" s="458"/>
      <c r="M8" s="458"/>
      <c r="N8" s="458"/>
      <c r="O8" s="458"/>
      <c r="P8" s="458"/>
      <c r="Q8" s="458"/>
      <c r="R8" s="458"/>
      <c r="S8" s="458"/>
      <c r="T8" s="458"/>
      <c r="U8" s="458"/>
      <c r="V8" s="458"/>
      <c r="W8" s="458"/>
      <c r="X8" s="459"/>
    </row>
    <row r="9" spans="1:24" ht="13.5" thickBot="1">
      <c r="A9" s="460"/>
      <c r="B9" s="461"/>
      <c r="C9" s="461"/>
      <c r="D9" s="461"/>
      <c r="E9" s="461"/>
      <c r="F9" s="461"/>
      <c r="G9" s="461"/>
      <c r="H9" s="461"/>
      <c r="I9" s="461"/>
      <c r="J9" s="461"/>
      <c r="K9" s="461"/>
      <c r="L9" s="461"/>
      <c r="M9" s="461"/>
      <c r="N9" s="461"/>
      <c r="O9" s="461"/>
      <c r="P9" s="461"/>
      <c r="Q9" s="461"/>
      <c r="R9" s="461"/>
      <c r="S9" s="461"/>
      <c r="T9" s="461"/>
      <c r="U9" s="461"/>
      <c r="V9" s="461"/>
      <c r="W9" s="461"/>
      <c r="X9" s="462"/>
    </row>
    <row r="10" spans="1:24" ht="51" customHeight="1" thickTop="1" thickBot="1">
      <c r="A10" s="463" t="s">
        <v>1108</v>
      </c>
      <c r="B10" s="464"/>
      <c r="C10" s="464"/>
      <c r="D10" s="464"/>
      <c r="E10" s="464"/>
      <c r="F10" s="464"/>
      <c r="G10" s="464"/>
      <c r="H10" s="464"/>
      <c r="I10" s="464"/>
      <c r="J10" s="464"/>
      <c r="K10" s="464"/>
      <c r="L10" s="464"/>
      <c r="M10" s="464"/>
      <c r="N10" s="464"/>
      <c r="O10" s="464"/>
      <c r="P10" s="464"/>
      <c r="Q10" s="464"/>
      <c r="R10" s="464"/>
      <c r="S10" s="464"/>
      <c r="T10" s="464"/>
      <c r="U10" s="464"/>
      <c r="V10" s="464"/>
      <c r="W10" s="464"/>
      <c r="X10" s="465"/>
    </row>
    <row r="11" spans="1:24" ht="16.5" thickTop="1">
      <c r="A11" s="206" t="s">
        <v>1109</v>
      </c>
      <c r="B11" s="2" t="s">
        <v>1110</v>
      </c>
      <c r="C11" s="3" t="s">
        <v>1111</v>
      </c>
      <c r="D11" s="2"/>
      <c r="E11" s="4" t="s">
        <v>1112</v>
      </c>
      <c r="F11" s="5"/>
      <c r="G11" s="5"/>
      <c r="H11" s="5"/>
      <c r="I11" s="5"/>
      <c r="J11" s="6"/>
      <c r="K11" s="7" t="s">
        <v>1113</v>
      </c>
      <c r="L11" s="8"/>
      <c r="M11" s="9" t="s">
        <v>1110</v>
      </c>
      <c r="N11" s="2"/>
      <c r="O11" s="3" t="s">
        <v>1111</v>
      </c>
      <c r="P11" s="10" t="s">
        <v>1114</v>
      </c>
      <c r="Q11" s="11"/>
      <c r="R11" s="12"/>
      <c r="S11" s="8"/>
      <c r="T11" s="2" t="s">
        <v>1110</v>
      </c>
      <c r="U11" s="3" t="s">
        <v>1111</v>
      </c>
      <c r="V11" s="13" t="s">
        <v>1112</v>
      </c>
      <c r="W11" s="12"/>
      <c r="X11" s="207"/>
    </row>
    <row r="12" spans="1:24" ht="15.75">
      <c r="A12" s="208" t="s">
        <v>1115</v>
      </c>
      <c r="B12" s="14"/>
      <c r="C12" s="15"/>
      <c r="D12" s="14"/>
      <c r="E12" s="250"/>
      <c r="F12" s="251"/>
      <c r="G12" s="251"/>
      <c r="H12" s="251"/>
      <c r="I12" s="251"/>
      <c r="J12" s="16"/>
      <c r="K12" s="251"/>
      <c r="L12" s="17"/>
      <c r="M12" s="18"/>
      <c r="N12" s="16"/>
      <c r="O12" s="14"/>
      <c r="P12" s="252" t="s">
        <v>1116</v>
      </c>
      <c r="Q12" s="253"/>
      <c r="R12" s="254"/>
      <c r="S12" s="17"/>
      <c r="T12" s="16"/>
      <c r="U12" s="14"/>
      <c r="V12" s="251"/>
      <c r="W12" s="254"/>
      <c r="X12" s="209"/>
    </row>
    <row r="13" spans="1:24" ht="17.45" customHeight="1">
      <c r="A13" s="210" t="s">
        <v>1117</v>
      </c>
      <c r="B13" s="19">
        <v>3</v>
      </c>
      <c r="C13" s="20" t="s">
        <v>1111</v>
      </c>
      <c r="D13" s="20"/>
      <c r="E13" s="21" t="s">
        <v>1118</v>
      </c>
      <c r="F13" s="22"/>
      <c r="G13" s="22"/>
      <c r="H13" s="22"/>
      <c r="I13" s="22"/>
      <c r="J13" s="23"/>
      <c r="K13" s="24" t="s">
        <v>1119</v>
      </c>
      <c r="L13" s="25"/>
      <c r="M13" s="26"/>
      <c r="N13" s="27">
        <v>0.65</v>
      </c>
      <c r="O13" s="20" t="s">
        <v>1111</v>
      </c>
      <c r="P13" s="21" t="s">
        <v>1120</v>
      </c>
      <c r="Q13" s="22"/>
      <c r="R13" s="22"/>
      <c r="S13" s="23"/>
      <c r="T13" s="28">
        <v>0</v>
      </c>
      <c r="U13" s="20" t="s">
        <v>1111</v>
      </c>
      <c r="V13" s="21" t="s">
        <v>1121</v>
      </c>
      <c r="W13" s="22"/>
      <c r="X13" s="211"/>
    </row>
    <row r="14" spans="1:24" ht="17.45" customHeight="1">
      <c r="A14" s="212" t="s">
        <v>1122</v>
      </c>
      <c r="B14" s="29">
        <v>0.4</v>
      </c>
      <c r="C14" s="30" t="s">
        <v>1111</v>
      </c>
      <c r="D14" s="30"/>
      <c r="E14" s="31" t="s">
        <v>1118</v>
      </c>
      <c r="F14" s="32"/>
      <c r="G14" s="32"/>
      <c r="H14" s="32"/>
      <c r="I14" s="32"/>
      <c r="J14" s="33"/>
      <c r="K14" s="34" t="s">
        <v>1123</v>
      </c>
      <c r="L14" s="35"/>
      <c r="M14" s="36"/>
      <c r="N14" s="37">
        <v>3</v>
      </c>
      <c r="O14" s="30" t="s">
        <v>1111</v>
      </c>
      <c r="P14" s="31" t="s">
        <v>1124</v>
      </c>
      <c r="Q14" s="32"/>
      <c r="R14" s="32"/>
      <c r="S14" s="33"/>
      <c r="T14" s="38">
        <v>0</v>
      </c>
      <c r="U14" s="30" t="s">
        <v>1111</v>
      </c>
      <c r="V14" s="31" t="s">
        <v>1121</v>
      </c>
      <c r="W14" s="32"/>
      <c r="X14" s="213"/>
    </row>
    <row r="15" spans="1:24" ht="17.45" customHeight="1">
      <c r="A15" s="212" t="s">
        <v>1125</v>
      </c>
      <c r="B15" s="29">
        <v>0.97</v>
      </c>
      <c r="C15" s="30" t="s">
        <v>1111</v>
      </c>
      <c r="D15" s="30"/>
      <c r="E15" s="31" t="s">
        <v>1126</v>
      </c>
      <c r="F15" s="32"/>
      <c r="G15" s="32"/>
      <c r="H15" s="32"/>
      <c r="I15" s="32"/>
      <c r="J15" s="33"/>
      <c r="K15" s="34" t="s">
        <v>1127</v>
      </c>
      <c r="L15" s="39"/>
      <c r="M15" s="36"/>
      <c r="N15" s="37">
        <v>5</v>
      </c>
      <c r="O15" s="30" t="s">
        <v>1111</v>
      </c>
      <c r="P15" s="31" t="s">
        <v>1128</v>
      </c>
      <c r="Q15" s="32"/>
      <c r="R15" s="32"/>
      <c r="S15" s="33"/>
      <c r="T15" s="38">
        <v>0</v>
      </c>
      <c r="U15" s="30" t="s">
        <v>1111</v>
      </c>
      <c r="V15" s="31" t="s">
        <v>1121</v>
      </c>
      <c r="W15" s="32"/>
      <c r="X15" s="213"/>
    </row>
    <row r="16" spans="1:24" ht="17.45" customHeight="1">
      <c r="A16" s="212" t="s">
        <v>1129</v>
      </c>
      <c r="B16" s="29">
        <v>0.4</v>
      </c>
      <c r="C16" s="30" t="s">
        <v>1111</v>
      </c>
      <c r="D16" s="30"/>
      <c r="E16" s="31" t="s">
        <v>1118</v>
      </c>
      <c r="F16" s="32"/>
      <c r="G16" s="32"/>
      <c r="H16" s="32"/>
      <c r="I16" s="32"/>
      <c r="J16" s="33"/>
      <c r="K16" s="40" t="s">
        <v>1130</v>
      </c>
      <c r="L16" s="41"/>
      <c r="M16" s="42"/>
      <c r="N16" s="37">
        <v>4.5</v>
      </c>
      <c r="O16" s="30" t="s">
        <v>1111</v>
      </c>
      <c r="P16" s="31" t="s">
        <v>1131</v>
      </c>
      <c r="Q16" s="32"/>
      <c r="R16" s="32"/>
      <c r="S16" s="33"/>
      <c r="T16" s="38">
        <v>0</v>
      </c>
      <c r="U16" s="30" t="s">
        <v>1111</v>
      </c>
      <c r="V16" s="31" t="s">
        <v>1121</v>
      </c>
      <c r="W16" s="32"/>
      <c r="X16" s="213"/>
    </row>
    <row r="17" spans="1:24" ht="17.45" customHeight="1">
      <c r="A17" s="212" t="s">
        <v>1132</v>
      </c>
      <c r="B17" s="29">
        <v>0.59</v>
      </c>
      <c r="C17" s="30" t="s">
        <v>1111</v>
      </c>
      <c r="D17" s="30"/>
      <c r="E17" s="31" t="s">
        <v>1118</v>
      </c>
      <c r="F17" s="32"/>
      <c r="G17" s="32"/>
      <c r="H17" s="32"/>
      <c r="I17" s="32"/>
      <c r="J17" s="33"/>
      <c r="K17" s="43"/>
      <c r="L17" s="44"/>
      <c r="M17" s="42"/>
      <c r="N17" s="45">
        <v>1.2</v>
      </c>
      <c r="O17" s="30" t="s">
        <v>1111</v>
      </c>
      <c r="P17" s="31" t="s">
        <v>1122</v>
      </c>
      <c r="Q17" s="32"/>
      <c r="R17" s="32"/>
      <c r="S17" s="33"/>
      <c r="T17" s="38">
        <v>0</v>
      </c>
      <c r="U17" s="30" t="s">
        <v>1111</v>
      </c>
      <c r="V17" s="31" t="s">
        <v>1121</v>
      </c>
      <c r="W17" s="32"/>
      <c r="X17" s="213"/>
    </row>
    <row r="18" spans="1:24" ht="17.45" customHeight="1">
      <c r="A18" s="212" t="s">
        <v>1133</v>
      </c>
      <c r="B18" s="29">
        <v>6.165</v>
      </c>
      <c r="C18" s="30" t="s">
        <v>1111</v>
      </c>
      <c r="D18" s="30"/>
      <c r="E18" s="31" t="s">
        <v>1118</v>
      </c>
      <c r="F18" s="32"/>
      <c r="G18" s="32"/>
      <c r="H18" s="32"/>
      <c r="I18" s="32"/>
      <c r="J18" s="33"/>
      <c r="K18" s="43"/>
      <c r="L18" s="44"/>
      <c r="M18" s="42"/>
      <c r="N18" s="45">
        <v>1.08</v>
      </c>
      <c r="O18" s="30" t="s">
        <v>1111</v>
      </c>
      <c r="P18" s="31" t="s">
        <v>1134</v>
      </c>
      <c r="Q18" s="32"/>
      <c r="R18" s="32"/>
      <c r="S18" s="33"/>
      <c r="T18" s="38">
        <v>0</v>
      </c>
      <c r="U18" s="30" t="s">
        <v>1111</v>
      </c>
      <c r="V18" s="31" t="s">
        <v>1121</v>
      </c>
      <c r="W18" s="32"/>
      <c r="X18" s="213"/>
    </row>
    <row r="19" spans="1:24" ht="17.25" customHeight="1">
      <c r="A19" s="212" t="s">
        <v>1135</v>
      </c>
      <c r="B19" s="46">
        <f>SUM(N13:N16)</f>
        <v>13.15</v>
      </c>
      <c r="C19" s="30" t="s">
        <v>1111</v>
      </c>
      <c r="D19" s="47"/>
      <c r="E19" s="31" t="s">
        <v>1118</v>
      </c>
      <c r="F19" s="32"/>
      <c r="G19" s="32"/>
      <c r="H19" s="32"/>
      <c r="I19" s="32"/>
      <c r="J19" s="33"/>
      <c r="K19" s="36"/>
      <c r="L19" s="33"/>
      <c r="M19" s="36"/>
      <c r="N19" s="48"/>
      <c r="O19" s="30" t="s">
        <v>1111</v>
      </c>
      <c r="P19" s="31" t="s">
        <v>1136</v>
      </c>
      <c r="Q19" s="32"/>
      <c r="R19" s="32"/>
      <c r="S19" s="33"/>
      <c r="T19" s="38"/>
      <c r="U19" s="30" t="s">
        <v>1111</v>
      </c>
      <c r="V19" s="31" t="s">
        <v>1121</v>
      </c>
      <c r="W19" s="32"/>
      <c r="X19" s="213"/>
    </row>
    <row r="20" spans="1:24" ht="17.25" customHeight="1">
      <c r="A20" s="214"/>
      <c r="B20" s="49"/>
      <c r="C20" s="50"/>
      <c r="D20" s="51"/>
      <c r="E20" s="52"/>
      <c r="F20" s="53"/>
      <c r="G20" s="53"/>
      <c r="H20" s="53"/>
      <c r="I20" s="53"/>
      <c r="J20" s="54"/>
      <c r="K20" s="55"/>
      <c r="L20" s="54"/>
      <c r="M20" s="55"/>
      <c r="N20" s="56"/>
      <c r="O20" s="50"/>
      <c r="P20" s="52"/>
      <c r="Q20" s="53"/>
      <c r="R20" s="53"/>
      <c r="S20" s="54"/>
      <c r="T20" s="57"/>
      <c r="U20" s="50"/>
      <c r="V20" s="52"/>
      <c r="W20" s="53"/>
      <c r="X20" s="215"/>
    </row>
    <row r="21" spans="1:24" ht="16.5" thickBot="1">
      <c r="A21" s="216" t="s">
        <v>1137</v>
      </c>
      <c r="B21" s="255" t="s">
        <v>1115</v>
      </c>
      <c r="C21" s="256" t="s">
        <v>1138</v>
      </c>
      <c r="D21" s="257"/>
      <c r="E21" s="217"/>
      <c r="F21" s="217" t="s">
        <v>1139</v>
      </c>
      <c r="G21" s="217" t="s">
        <v>1140</v>
      </c>
      <c r="H21" s="218" t="s">
        <v>1141</v>
      </c>
      <c r="I21" s="217" t="s">
        <v>1142</v>
      </c>
      <c r="J21" s="219"/>
      <c r="K21" s="217" t="s">
        <v>1143</v>
      </c>
      <c r="L21" s="217" t="s">
        <v>1142</v>
      </c>
      <c r="M21" s="219"/>
      <c r="N21" s="217" t="s">
        <v>1144</v>
      </c>
      <c r="O21" s="258" t="s">
        <v>1145</v>
      </c>
      <c r="P21" s="259">
        <v>1</v>
      </c>
      <c r="Q21" s="58"/>
      <c r="R21" s="260"/>
      <c r="S21" s="260"/>
      <c r="T21" s="260"/>
      <c r="U21" s="260"/>
      <c r="V21" s="260"/>
      <c r="W21" s="260"/>
      <c r="X21" s="220"/>
    </row>
    <row r="22" spans="1:24" ht="18.75" thickBot="1">
      <c r="A22" s="221"/>
      <c r="B22" s="59"/>
      <c r="C22" s="60"/>
      <c r="D22" s="61"/>
      <c r="E22" s="59"/>
      <c r="F22" s="62"/>
      <c r="G22" s="59"/>
      <c r="H22" s="63"/>
      <c r="I22" s="63" t="s">
        <v>1146</v>
      </c>
      <c r="J22" s="59"/>
      <c r="K22" s="59"/>
      <c r="L22" s="62"/>
      <c r="M22" s="59"/>
      <c r="N22" s="59"/>
      <c r="O22" s="62"/>
      <c r="P22" s="59"/>
      <c r="Q22" s="64"/>
      <c r="R22" s="261"/>
      <c r="S22" s="262"/>
      <c r="T22" s="222" t="s">
        <v>1147</v>
      </c>
      <c r="U22" s="223"/>
      <c r="V22" s="224"/>
      <c r="W22" s="225" t="s">
        <v>1148</v>
      </c>
      <c r="X22" s="226"/>
    </row>
    <row r="23" spans="1:24" ht="18">
      <c r="A23" s="227"/>
      <c r="B23" s="263"/>
      <c r="C23" s="264"/>
      <c r="D23" s="265"/>
      <c r="E23" s="263"/>
      <c r="F23" s="264"/>
      <c r="G23" s="265"/>
      <c r="H23" s="266"/>
      <c r="I23" s="264"/>
      <c r="J23" s="265"/>
      <c r="K23" s="266"/>
      <c r="L23" s="264"/>
      <c r="M23" s="265"/>
      <c r="N23" s="266"/>
      <c r="O23" s="264"/>
      <c r="P23" s="265"/>
      <c r="Q23" s="267"/>
      <c r="R23" s="268"/>
      <c r="S23" s="265"/>
      <c r="T23" s="269" t="s">
        <v>1149</v>
      </c>
      <c r="U23" s="270" t="s">
        <v>1138</v>
      </c>
      <c r="V23" s="271"/>
      <c r="W23" s="272">
        <v>1.2</v>
      </c>
      <c r="X23" s="228"/>
    </row>
    <row r="24" spans="1:24" ht="18">
      <c r="A24" s="227"/>
      <c r="B24" s="65" t="s">
        <v>1150</v>
      </c>
      <c r="C24" s="66"/>
      <c r="D24" s="67"/>
      <c r="E24" s="68" t="s">
        <v>1151</v>
      </c>
      <c r="F24" s="69">
        <f>1+(B13+B14+B15+B16)/100</f>
        <v>1.0477000000000001</v>
      </c>
      <c r="G24" s="69" t="s">
        <v>1152</v>
      </c>
      <c r="H24" s="68" t="s">
        <v>1142</v>
      </c>
      <c r="I24" s="69" t="s">
        <v>1151</v>
      </c>
      <c r="J24" s="69">
        <f>1+B17/100</f>
        <v>1.0059</v>
      </c>
      <c r="K24" s="68" t="s">
        <v>1152</v>
      </c>
      <c r="L24" s="69" t="s">
        <v>1142</v>
      </c>
      <c r="M24" s="67" t="s">
        <v>1151</v>
      </c>
      <c r="N24" s="68">
        <f>1+B18/100</f>
        <v>1.06165</v>
      </c>
      <c r="O24" s="67" t="s">
        <v>1152</v>
      </c>
      <c r="P24" s="67"/>
      <c r="Q24" s="70">
        <v>-1</v>
      </c>
      <c r="R24" s="265"/>
      <c r="S24" s="265"/>
      <c r="T24" s="269" t="s">
        <v>1153</v>
      </c>
      <c r="U24" s="270" t="s">
        <v>1138</v>
      </c>
      <c r="V24" s="271"/>
      <c r="W24" s="272">
        <v>1</v>
      </c>
      <c r="X24" s="229"/>
    </row>
    <row r="25" spans="1:24" ht="18">
      <c r="A25" s="227"/>
      <c r="B25" s="71"/>
      <c r="C25" s="72" t="s">
        <v>1154</v>
      </c>
      <c r="D25" s="72" t="s">
        <v>1145</v>
      </c>
      <c r="E25" s="73">
        <f>N13/100</f>
        <v>6.5000000000000006E-3</v>
      </c>
      <c r="F25" s="74" t="s">
        <v>1145</v>
      </c>
      <c r="G25" s="74"/>
      <c r="H25" s="73">
        <f>N14/100</f>
        <v>0.03</v>
      </c>
      <c r="I25" s="74" t="s">
        <v>1145</v>
      </c>
      <c r="J25" s="74"/>
      <c r="K25" s="73">
        <f>N15/100</f>
        <v>0.05</v>
      </c>
      <c r="L25" s="74" t="s">
        <v>1145</v>
      </c>
      <c r="M25" s="74"/>
      <c r="N25" s="73">
        <f>N16/100</f>
        <v>4.4999999999999998E-2</v>
      </c>
      <c r="O25" s="72"/>
      <c r="P25" s="72" t="s">
        <v>1152</v>
      </c>
      <c r="Q25" s="75"/>
      <c r="R25" s="273"/>
      <c r="S25" s="273"/>
      <c r="T25" s="274" t="s">
        <v>1119</v>
      </c>
      <c r="U25" s="270" t="s">
        <v>1138</v>
      </c>
      <c r="V25" s="271"/>
      <c r="W25" s="272">
        <v>0.65</v>
      </c>
      <c r="X25" s="229"/>
    </row>
    <row r="26" spans="1:24" ht="18">
      <c r="A26" s="230"/>
      <c r="B26" s="275"/>
      <c r="C26" s="273"/>
      <c r="D26" s="273"/>
      <c r="E26" s="276"/>
      <c r="F26" s="273"/>
      <c r="G26" s="273"/>
      <c r="H26" s="277" t="s">
        <v>1155</v>
      </c>
      <c r="I26" s="278"/>
      <c r="J26" s="273"/>
      <c r="K26" s="273"/>
      <c r="L26" s="273"/>
      <c r="M26" s="273"/>
      <c r="N26" s="277" t="s">
        <v>1156</v>
      </c>
      <c r="O26" s="273"/>
      <c r="P26" s="273"/>
      <c r="Q26" s="273"/>
      <c r="R26" s="273"/>
      <c r="S26" s="273"/>
      <c r="T26" s="274" t="s">
        <v>1157</v>
      </c>
      <c r="U26" s="270" t="s">
        <v>1138</v>
      </c>
      <c r="V26" s="271"/>
      <c r="W26" s="272">
        <v>3</v>
      </c>
      <c r="X26" s="229"/>
    </row>
    <row r="27" spans="1:24" ht="18.75" thickBot="1">
      <c r="A27" s="227"/>
      <c r="B27" s="65" t="s">
        <v>1115</v>
      </c>
      <c r="C27" s="76" t="s">
        <v>1138</v>
      </c>
      <c r="D27" s="76"/>
      <c r="E27" s="68">
        <f>F24*J24*N24</f>
        <v>1.1188532201595001</v>
      </c>
      <c r="F27" s="77" t="s">
        <v>1145</v>
      </c>
      <c r="G27" s="77"/>
      <c r="H27" s="78">
        <v>1</v>
      </c>
      <c r="I27" s="278"/>
      <c r="J27" s="273"/>
      <c r="K27" s="279" t="s">
        <v>1158</v>
      </c>
      <c r="L27" s="273"/>
      <c r="M27" s="273"/>
      <c r="N27" s="273"/>
      <c r="O27" s="273"/>
      <c r="P27" s="273"/>
      <c r="Q27" s="268"/>
      <c r="R27" s="273"/>
      <c r="S27" s="273"/>
      <c r="T27" s="280" t="s">
        <v>1127</v>
      </c>
      <c r="U27" s="281" t="s">
        <v>1138</v>
      </c>
      <c r="V27" s="282"/>
      <c r="W27" s="283">
        <v>5</v>
      </c>
      <c r="X27" s="229"/>
    </row>
    <row r="28" spans="1:24" ht="18">
      <c r="A28" s="231"/>
      <c r="B28" s="79"/>
      <c r="C28" s="80"/>
      <c r="D28" s="80"/>
      <c r="E28" s="73">
        <f>1-E25-H25-K25-N25</f>
        <v>0.86849999999999994</v>
      </c>
      <c r="F28" s="81"/>
      <c r="G28" s="81"/>
      <c r="H28" s="82"/>
      <c r="I28" s="284"/>
      <c r="J28" s="285"/>
      <c r="K28" s="449" t="s">
        <v>1159</v>
      </c>
      <c r="L28" s="450"/>
      <c r="M28" s="450"/>
      <c r="N28" s="450"/>
      <c r="O28" s="450"/>
      <c r="P28" s="450"/>
      <c r="Q28" s="450"/>
      <c r="R28" s="450"/>
      <c r="S28" s="273"/>
      <c r="T28" s="285"/>
      <c r="U28" s="285"/>
      <c r="V28" s="285"/>
      <c r="W28" s="285"/>
      <c r="X28" s="232"/>
    </row>
    <row r="29" spans="1:24" ht="18">
      <c r="A29" s="231"/>
      <c r="B29" s="286"/>
      <c r="C29" s="273"/>
      <c r="D29" s="273"/>
      <c r="E29" s="287"/>
      <c r="F29" s="285"/>
      <c r="G29" s="285"/>
      <c r="H29" s="288"/>
      <c r="I29" s="284"/>
      <c r="J29" s="285"/>
      <c r="K29" s="449" t="s">
        <v>1160</v>
      </c>
      <c r="L29" s="450"/>
      <c r="M29" s="450"/>
      <c r="N29" s="450"/>
      <c r="O29" s="450"/>
      <c r="P29" s="450"/>
      <c r="Q29" s="450"/>
      <c r="R29" s="450"/>
      <c r="S29" s="273"/>
      <c r="T29" s="273"/>
      <c r="U29" s="285"/>
      <c r="V29" s="285"/>
      <c r="W29" s="285"/>
      <c r="X29" s="232"/>
    </row>
    <row r="30" spans="1:24" ht="18">
      <c r="A30" s="231"/>
      <c r="B30" s="83" t="s">
        <v>1115</v>
      </c>
      <c r="C30" s="84" t="s">
        <v>1138</v>
      </c>
      <c r="D30" s="84"/>
      <c r="E30" s="85">
        <f>TRUNC((E27/E28),4)</f>
        <v>1.2882</v>
      </c>
      <c r="F30" s="86" t="s">
        <v>1145</v>
      </c>
      <c r="G30" s="86"/>
      <c r="H30" s="87">
        <v>1</v>
      </c>
      <c r="I30" s="284"/>
      <c r="J30" s="285"/>
      <c r="K30" s="449" t="s">
        <v>1161</v>
      </c>
      <c r="L30" s="450"/>
      <c r="M30" s="450"/>
      <c r="N30" s="450"/>
      <c r="O30" s="450"/>
      <c r="P30" s="450"/>
      <c r="Q30" s="450"/>
      <c r="R30" s="450"/>
      <c r="S30" s="273"/>
      <c r="T30" s="273"/>
      <c r="U30" s="285"/>
      <c r="V30" s="285"/>
      <c r="W30" s="285"/>
      <c r="X30" s="232"/>
    </row>
    <row r="31" spans="1:24" ht="18">
      <c r="A31" s="231"/>
      <c r="B31" s="289"/>
      <c r="C31" s="273"/>
      <c r="D31" s="273"/>
      <c r="E31" s="290"/>
      <c r="F31" s="285"/>
      <c r="G31" s="285"/>
      <c r="H31" s="291"/>
      <c r="I31" s="284"/>
      <c r="J31" s="285"/>
      <c r="K31" s="449" t="s">
        <v>1162</v>
      </c>
      <c r="L31" s="450"/>
      <c r="M31" s="450"/>
      <c r="N31" s="450"/>
      <c r="O31" s="450"/>
      <c r="P31" s="450"/>
      <c r="Q31" s="450"/>
      <c r="R31" s="450"/>
      <c r="S31" s="273"/>
      <c r="T31" s="273"/>
      <c r="U31" s="285"/>
      <c r="V31" s="285"/>
      <c r="W31" s="285"/>
      <c r="X31" s="232"/>
    </row>
    <row r="32" spans="1:24" ht="18">
      <c r="A32" s="231"/>
      <c r="B32" s="88" t="s">
        <v>1163</v>
      </c>
      <c r="C32" s="89" t="s">
        <v>1138</v>
      </c>
      <c r="D32" s="90"/>
      <c r="E32" s="91">
        <f>TRUNC((E30-H30),4)</f>
        <v>0.28820000000000001</v>
      </c>
      <c r="F32" s="92"/>
      <c r="G32" s="285"/>
      <c r="H32" s="291"/>
      <c r="I32" s="284"/>
      <c r="J32" s="285"/>
      <c r="K32" s="449" t="s">
        <v>1164</v>
      </c>
      <c r="L32" s="449"/>
      <c r="M32" s="449"/>
      <c r="N32" s="449"/>
      <c r="O32" s="449"/>
      <c r="P32" s="449"/>
      <c r="Q32" s="449" t="s">
        <v>1165</v>
      </c>
      <c r="R32" s="449"/>
      <c r="S32" s="449"/>
      <c r="T32" s="449"/>
      <c r="U32" s="449"/>
      <c r="V32" s="449"/>
      <c r="W32" s="449"/>
      <c r="X32" s="232"/>
    </row>
    <row r="33" spans="1:24" ht="18">
      <c r="A33" s="231"/>
      <c r="B33" s="273"/>
      <c r="C33" s="273"/>
      <c r="D33" s="273"/>
      <c r="E33" s="273"/>
      <c r="F33" s="273"/>
      <c r="G33" s="273"/>
      <c r="H33" s="291"/>
      <c r="I33" s="284"/>
      <c r="J33" s="285"/>
      <c r="K33" s="466" t="s">
        <v>1166</v>
      </c>
      <c r="L33" s="466"/>
      <c r="M33" s="466"/>
      <c r="N33" s="466"/>
      <c r="O33" s="466"/>
      <c r="P33" s="466"/>
      <c r="Q33" s="466"/>
      <c r="R33" s="466"/>
      <c r="S33" s="466"/>
      <c r="T33" s="466"/>
      <c r="U33" s="285"/>
      <c r="V33" s="285"/>
      <c r="W33" s="285"/>
      <c r="X33" s="232"/>
    </row>
    <row r="34" spans="1:24" ht="15.75">
      <c r="A34" s="292"/>
      <c r="B34" s="293"/>
      <c r="C34" s="294"/>
      <c r="D34" s="294"/>
      <c r="E34" s="294"/>
      <c r="F34" s="294"/>
      <c r="G34" s="294"/>
      <c r="H34" s="294"/>
      <c r="I34" s="294"/>
      <c r="J34" s="294"/>
      <c r="K34" s="294"/>
      <c r="L34" s="294"/>
      <c r="M34" s="294"/>
      <c r="N34" s="294"/>
      <c r="O34" s="294"/>
      <c r="P34" s="294"/>
      <c r="Q34" s="294"/>
      <c r="R34" s="294"/>
      <c r="S34" s="294"/>
      <c r="T34" s="295"/>
      <c r="U34" s="294"/>
      <c r="V34" s="294"/>
      <c r="W34" s="294"/>
      <c r="X34" s="296"/>
    </row>
    <row r="35" spans="1:24" ht="18">
      <c r="A35" s="227"/>
      <c r="B35" s="297"/>
      <c r="C35" s="285"/>
      <c r="D35" s="285"/>
      <c r="E35" s="285"/>
      <c r="F35" s="285"/>
      <c r="G35" s="285"/>
      <c r="H35" s="285"/>
      <c r="I35" s="285"/>
      <c r="J35" s="285"/>
      <c r="K35" s="285"/>
      <c r="L35" s="285"/>
      <c r="M35" s="285"/>
      <c r="N35" s="285"/>
      <c r="O35" s="285"/>
      <c r="P35" s="285"/>
      <c r="Q35" s="285"/>
      <c r="R35" s="285"/>
      <c r="S35" s="285"/>
      <c r="T35" s="285"/>
      <c r="U35" s="285"/>
      <c r="V35" s="285"/>
      <c r="W35" s="285"/>
      <c r="X35" s="232"/>
    </row>
    <row r="36" spans="1:24" ht="18.75" thickBot="1">
      <c r="A36" s="233"/>
      <c r="B36" s="93"/>
      <c r="C36" s="94"/>
      <c r="D36" s="94"/>
      <c r="E36" s="94"/>
      <c r="F36" s="94"/>
      <c r="G36" s="94"/>
      <c r="H36" s="94"/>
      <c r="I36" s="94"/>
      <c r="J36" s="94"/>
      <c r="K36" s="94"/>
      <c r="L36" s="94"/>
      <c r="M36" s="94"/>
      <c r="N36" s="94"/>
      <c r="O36" s="94"/>
      <c r="P36" s="94"/>
      <c r="Q36" s="94"/>
      <c r="R36" s="94"/>
      <c r="S36" s="94"/>
      <c r="T36" s="94"/>
      <c r="U36" s="94"/>
      <c r="V36" s="94"/>
      <c r="W36" s="94"/>
      <c r="X36" s="234"/>
    </row>
    <row r="37" spans="1:24" ht="17.45" customHeight="1" thickTop="1">
      <c r="A37" s="467"/>
      <c r="B37" s="468"/>
      <c r="C37" s="468"/>
      <c r="D37" s="468"/>
      <c r="E37" s="468"/>
      <c r="F37" s="468"/>
      <c r="G37" s="468"/>
      <c r="H37" s="468"/>
      <c r="I37" s="468"/>
      <c r="J37" s="468"/>
      <c r="K37" s="468"/>
      <c r="L37" s="468"/>
      <c r="M37" s="468"/>
      <c r="N37" s="468"/>
      <c r="O37" s="468"/>
      <c r="P37" s="468"/>
      <c r="Q37" s="468"/>
      <c r="R37" s="468"/>
      <c r="S37" s="468"/>
      <c r="T37" s="468"/>
      <c r="U37" s="468"/>
      <c r="V37" s="468"/>
      <c r="W37" s="468"/>
      <c r="X37" s="469"/>
    </row>
    <row r="38" spans="1:24" ht="13.15" customHeight="1">
      <c r="A38" s="467"/>
      <c r="B38" s="468"/>
      <c r="C38" s="468"/>
      <c r="D38" s="468"/>
      <c r="E38" s="468"/>
      <c r="F38" s="468"/>
      <c r="G38" s="468"/>
      <c r="H38" s="468"/>
      <c r="I38" s="468"/>
      <c r="J38" s="468"/>
      <c r="K38" s="468"/>
      <c r="L38" s="468"/>
      <c r="M38" s="468"/>
      <c r="N38" s="468"/>
      <c r="O38" s="468"/>
      <c r="P38" s="468"/>
      <c r="Q38" s="468"/>
      <c r="R38" s="468"/>
      <c r="S38" s="468"/>
      <c r="T38" s="468"/>
      <c r="U38" s="468"/>
      <c r="V38" s="468"/>
      <c r="W38" s="468"/>
      <c r="X38" s="469"/>
    </row>
    <row r="39" spans="1:24" ht="13.15" customHeight="1">
      <c r="A39" s="467"/>
      <c r="B39" s="468"/>
      <c r="C39" s="468"/>
      <c r="D39" s="468"/>
      <c r="E39" s="468"/>
      <c r="F39" s="468"/>
      <c r="G39" s="468"/>
      <c r="H39" s="468"/>
      <c r="I39" s="468"/>
      <c r="J39" s="468"/>
      <c r="K39" s="468"/>
      <c r="L39" s="468"/>
      <c r="M39" s="468"/>
      <c r="N39" s="468"/>
      <c r="O39" s="468"/>
      <c r="P39" s="468"/>
      <c r="Q39" s="468"/>
      <c r="R39" s="468"/>
      <c r="S39" s="468"/>
      <c r="T39" s="468"/>
      <c r="U39" s="468"/>
      <c r="V39" s="468"/>
      <c r="W39" s="468"/>
      <c r="X39" s="469"/>
    </row>
    <row r="40" spans="1:24" ht="15.6" customHeight="1">
      <c r="A40" s="467"/>
      <c r="B40" s="468"/>
      <c r="C40" s="468"/>
      <c r="D40" s="468"/>
      <c r="E40" s="468"/>
      <c r="F40" s="468"/>
      <c r="G40" s="468"/>
      <c r="H40" s="468"/>
      <c r="I40" s="468"/>
      <c r="J40" s="468"/>
      <c r="K40" s="468"/>
      <c r="L40" s="468"/>
      <c r="M40" s="468"/>
      <c r="N40" s="468"/>
      <c r="O40" s="468"/>
      <c r="P40" s="468"/>
      <c r="Q40" s="468"/>
      <c r="R40" s="468"/>
      <c r="S40" s="468"/>
      <c r="T40" s="468"/>
      <c r="U40" s="468"/>
      <c r="V40" s="468"/>
      <c r="W40" s="468"/>
      <c r="X40" s="469"/>
    </row>
    <row r="41" spans="1:24" ht="15" customHeight="1">
      <c r="A41" s="467"/>
      <c r="B41" s="468"/>
      <c r="C41" s="468"/>
      <c r="D41" s="468"/>
      <c r="E41" s="468"/>
      <c r="F41" s="468"/>
      <c r="G41" s="468"/>
      <c r="H41" s="468"/>
      <c r="I41" s="468"/>
      <c r="J41" s="468"/>
      <c r="K41" s="468"/>
      <c r="L41" s="468"/>
      <c r="M41" s="468"/>
      <c r="N41" s="468"/>
      <c r="O41" s="468"/>
      <c r="P41" s="468"/>
      <c r="Q41" s="468"/>
      <c r="R41" s="468"/>
      <c r="S41" s="468"/>
      <c r="T41" s="468"/>
      <c r="U41" s="468"/>
      <c r="V41" s="468"/>
      <c r="W41" s="468"/>
      <c r="X41" s="469"/>
    </row>
    <row r="42" spans="1:24" ht="13.15" customHeight="1">
      <c r="A42" s="467"/>
      <c r="B42" s="468"/>
      <c r="C42" s="468"/>
      <c r="D42" s="468"/>
      <c r="E42" s="468"/>
      <c r="F42" s="468"/>
      <c r="G42" s="468"/>
      <c r="H42" s="468"/>
      <c r="I42" s="468"/>
      <c r="J42" s="468"/>
      <c r="K42" s="468"/>
      <c r="L42" s="468"/>
      <c r="M42" s="468"/>
      <c r="N42" s="468"/>
      <c r="O42" s="468"/>
      <c r="P42" s="468"/>
      <c r="Q42" s="468"/>
      <c r="R42" s="468"/>
      <c r="S42" s="468"/>
      <c r="T42" s="468"/>
      <c r="U42" s="468"/>
      <c r="V42" s="468"/>
      <c r="W42" s="468"/>
      <c r="X42" s="469"/>
    </row>
    <row r="43" spans="1:24" ht="13.15" customHeight="1">
      <c r="A43" s="467"/>
      <c r="B43" s="468"/>
      <c r="C43" s="468"/>
      <c r="D43" s="468"/>
      <c r="E43" s="468"/>
      <c r="F43" s="468"/>
      <c r="G43" s="468"/>
      <c r="H43" s="468"/>
      <c r="I43" s="468"/>
      <c r="J43" s="468"/>
      <c r="K43" s="468"/>
      <c r="L43" s="468"/>
      <c r="M43" s="468"/>
      <c r="N43" s="468"/>
      <c r="O43" s="468"/>
      <c r="P43" s="468"/>
      <c r="Q43" s="468"/>
      <c r="R43" s="468"/>
      <c r="S43" s="468"/>
      <c r="T43" s="468"/>
      <c r="U43" s="468"/>
      <c r="V43" s="468"/>
      <c r="W43" s="468"/>
      <c r="X43" s="469"/>
    </row>
    <row r="44" spans="1:24" ht="18" customHeight="1">
      <c r="A44" s="467"/>
      <c r="B44" s="468"/>
      <c r="C44" s="468"/>
      <c r="D44" s="468"/>
      <c r="E44" s="468"/>
      <c r="F44" s="468"/>
      <c r="G44" s="468"/>
      <c r="H44" s="468"/>
      <c r="I44" s="468"/>
      <c r="J44" s="468"/>
      <c r="K44" s="468"/>
      <c r="L44" s="468"/>
      <c r="M44" s="468"/>
      <c r="N44" s="468"/>
      <c r="O44" s="468"/>
      <c r="P44" s="468"/>
      <c r="Q44" s="468"/>
      <c r="R44" s="468"/>
      <c r="S44" s="468"/>
      <c r="T44" s="468"/>
      <c r="U44" s="468"/>
      <c r="V44" s="468"/>
      <c r="W44" s="468"/>
      <c r="X44" s="469"/>
    </row>
    <row r="45" spans="1:24">
      <c r="A45" s="467"/>
      <c r="B45" s="468"/>
      <c r="C45" s="468"/>
      <c r="D45" s="468"/>
      <c r="E45" s="468"/>
      <c r="F45" s="468"/>
      <c r="G45" s="468"/>
      <c r="H45" s="468"/>
      <c r="I45" s="468"/>
      <c r="J45" s="468"/>
      <c r="K45" s="468"/>
      <c r="L45" s="468"/>
      <c r="M45" s="468"/>
      <c r="N45" s="468"/>
      <c r="O45" s="468"/>
      <c r="P45" s="468"/>
      <c r="Q45" s="468"/>
      <c r="R45" s="468"/>
      <c r="S45" s="468"/>
      <c r="T45" s="468"/>
      <c r="U45" s="468"/>
      <c r="V45" s="468"/>
      <c r="W45" s="468"/>
      <c r="X45" s="469"/>
    </row>
    <row r="46" spans="1:24">
      <c r="A46" s="467"/>
      <c r="B46" s="468"/>
      <c r="C46" s="468"/>
      <c r="D46" s="468"/>
      <c r="E46" s="468"/>
      <c r="F46" s="468"/>
      <c r="G46" s="468"/>
      <c r="H46" s="468"/>
      <c r="I46" s="468"/>
      <c r="J46" s="468"/>
      <c r="K46" s="468"/>
      <c r="L46" s="468"/>
      <c r="M46" s="468"/>
      <c r="N46" s="468"/>
      <c r="O46" s="468"/>
      <c r="P46" s="468"/>
      <c r="Q46" s="468"/>
      <c r="R46" s="468"/>
      <c r="S46" s="468"/>
      <c r="T46" s="468"/>
      <c r="U46" s="468"/>
      <c r="V46" s="468"/>
      <c r="W46" s="468"/>
      <c r="X46" s="469"/>
    </row>
    <row r="47" spans="1:24" ht="13.5" thickBot="1">
      <c r="A47" s="470"/>
      <c r="B47" s="471"/>
      <c r="C47" s="471"/>
      <c r="D47" s="471"/>
      <c r="E47" s="471"/>
      <c r="F47" s="471"/>
      <c r="G47" s="471"/>
      <c r="H47" s="471"/>
      <c r="I47" s="471"/>
      <c r="J47" s="471"/>
      <c r="K47" s="471"/>
      <c r="L47" s="471"/>
      <c r="M47" s="471"/>
      <c r="N47" s="471"/>
      <c r="O47" s="471"/>
      <c r="P47" s="471"/>
      <c r="Q47" s="471"/>
      <c r="R47" s="471"/>
      <c r="S47" s="471"/>
      <c r="T47" s="471"/>
      <c r="U47" s="471"/>
      <c r="V47" s="471"/>
      <c r="W47" s="471"/>
      <c r="X47" s="472"/>
    </row>
    <row r="86" spans="3:7">
      <c r="C86" s="247"/>
      <c r="D86" s="247"/>
      <c r="E86" s="247"/>
      <c r="F86" s="247"/>
      <c r="G86" s="247"/>
    </row>
    <row r="87" spans="3:7">
      <c r="C87" s="247"/>
      <c r="D87" s="247"/>
      <c r="E87" s="247"/>
      <c r="F87" s="247"/>
      <c r="G87" s="247"/>
    </row>
    <row r="88" spans="3:7">
      <c r="C88" s="247"/>
      <c r="D88" s="247"/>
      <c r="E88" s="247"/>
      <c r="F88" s="247"/>
      <c r="G88" s="247"/>
    </row>
    <row r="89" spans="3:7">
      <c r="C89" s="247"/>
      <c r="D89" s="247"/>
      <c r="E89" s="247"/>
      <c r="F89" s="247"/>
      <c r="G89" s="247"/>
    </row>
    <row r="266" spans="4:4">
      <c r="D266" s="247"/>
    </row>
    <row r="267" spans="4:4">
      <c r="D267" s="247"/>
    </row>
    <row r="268" spans="4:4">
      <c r="D268" s="247"/>
    </row>
  </sheetData>
  <mergeCells count="17">
    <mergeCell ref="K31:R31"/>
    <mergeCell ref="K32:P32"/>
    <mergeCell ref="Q32:W32"/>
    <mergeCell ref="K33:T33"/>
    <mergeCell ref="A37:X47"/>
    <mergeCell ref="K30:R30"/>
    <mergeCell ref="A1:X1"/>
    <mergeCell ref="A2:X2"/>
    <mergeCell ref="A3:X3"/>
    <mergeCell ref="A5:X5"/>
    <mergeCell ref="A6:X6"/>
    <mergeCell ref="A7:X7"/>
    <mergeCell ref="A8:X8"/>
    <mergeCell ref="A9:X9"/>
    <mergeCell ref="A10:X10"/>
    <mergeCell ref="K28:R28"/>
    <mergeCell ref="K29:R29"/>
  </mergeCells>
  <printOptions horizontalCentered="1"/>
  <pageMargins left="3.937007874015748E-2" right="3.937007874015748E-2" top="0.74803149606299213" bottom="0.74803149606299213"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39795-C68E-400A-BDC5-EFF8CD608FBD}">
  <sheetPr codeName="Planilha5"/>
  <dimension ref="A1:S31"/>
  <sheetViews>
    <sheetView showGridLines="0" view="pageBreakPreview" zoomScale="85" zoomScaleNormal="80" zoomScaleSheetLayoutView="85" workbookViewId="0">
      <selection activeCell="E50" sqref="E50"/>
    </sheetView>
  </sheetViews>
  <sheetFormatPr defaultColWidth="8" defaultRowHeight="12.75" outlineLevelRow="2"/>
  <cols>
    <col min="1" max="1" width="9.125" style="124" customWidth="1"/>
    <col min="2" max="2" width="15" style="124" customWidth="1"/>
    <col min="3" max="3" width="13.25" style="105" customWidth="1"/>
    <col min="4" max="4" width="55.25" style="105" customWidth="1"/>
    <col min="5" max="5" width="17.75" style="124" bestFit="1" customWidth="1"/>
    <col min="6" max="6" width="11.25" style="105" bestFit="1" customWidth="1"/>
    <col min="7" max="7" width="9" style="105" customWidth="1"/>
    <col min="8" max="8" width="1.25" style="105" hidden="1" customWidth="1"/>
    <col min="9" max="9" width="18" style="124" customWidth="1"/>
    <col min="10" max="10" width="0.125" style="140" hidden="1" customWidth="1"/>
    <col min="11" max="11" width="15.625" style="105" hidden="1" customWidth="1"/>
    <col min="12" max="12" width="13.25" style="105" hidden="1" customWidth="1"/>
    <col min="13" max="13" width="10.75" style="105" hidden="1" customWidth="1"/>
    <col min="14" max="14" width="0.625" style="105" hidden="1" customWidth="1"/>
    <col min="15" max="15" width="15.25" style="105" bestFit="1" customWidth="1"/>
    <col min="16" max="16" width="8" style="105" customWidth="1"/>
    <col min="17" max="17" width="17.125" style="105" customWidth="1"/>
    <col min="18" max="18" width="8" style="105" customWidth="1"/>
    <col min="19" max="19" width="17.125" style="105" customWidth="1"/>
    <col min="20" max="20" width="8" style="105" customWidth="1"/>
    <col min="21" max="16384" width="8" style="105"/>
  </cols>
  <sheetData>
    <row r="1" spans="1:17" ht="7.9" customHeight="1">
      <c r="A1" s="102"/>
      <c r="B1" s="388"/>
      <c r="C1" s="389"/>
      <c r="D1" s="390"/>
      <c r="E1" s="388"/>
      <c r="F1" s="390"/>
      <c r="G1" s="391"/>
      <c r="H1" s="390"/>
      <c r="I1" s="103"/>
      <c r="J1" s="104"/>
    </row>
    <row r="2" spans="1:17" ht="16.899999999999999" customHeight="1">
      <c r="A2" s="106" t="s">
        <v>1167</v>
      </c>
      <c r="B2" s="107"/>
      <c r="C2" s="108"/>
      <c r="D2" s="109"/>
      <c r="E2" s="107"/>
      <c r="F2" s="109"/>
      <c r="G2" s="107"/>
      <c r="H2" s="109"/>
      <c r="I2" s="110"/>
      <c r="J2" s="104"/>
    </row>
    <row r="3" spans="1:17" ht="7.9" customHeight="1">
      <c r="A3" s="392"/>
      <c r="B3" s="393"/>
      <c r="C3" s="394"/>
      <c r="D3" s="395"/>
      <c r="E3" s="393"/>
      <c r="F3" s="395"/>
      <c r="G3" s="396"/>
      <c r="H3" s="395"/>
      <c r="I3" s="397"/>
      <c r="J3" s="104"/>
    </row>
    <row r="4" spans="1:17" ht="7.9" customHeight="1">
      <c r="A4" s="398"/>
      <c r="B4" s="399"/>
      <c r="C4" s="400"/>
      <c r="D4" s="401"/>
      <c r="E4" s="399"/>
      <c r="F4" s="401"/>
      <c r="G4" s="402"/>
      <c r="H4" s="401"/>
      <c r="I4" s="403"/>
      <c r="J4" s="104"/>
    </row>
    <row r="5" spans="1:17" s="113" customFormat="1" ht="17.45" customHeight="1">
      <c r="A5" s="476" t="str">
        <f>('[1]Memória de Cálculo'!A1)</f>
        <v>PREFEITURA MUNICIPAL DE SAPUCAIA - PA</v>
      </c>
      <c r="B5" s="477"/>
      <c r="C5" s="477"/>
      <c r="D5" s="477"/>
      <c r="E5" s="477"/>
      <c r="F5" s="477"/>
      <c r="G5" s="477"/>
      <c r="H5" s="477"/>
      <c r="I5" s="478"/>
      <c r="J5" s="111"/>
      <c r="K5" s="112"/>
    </row>
    <row r="6" spans="1:17" s="113" customFormat="1" ht="17.45" customHeight="1">
      <c r="A6" s="476" t="str">
        <f>('[1]Memória de Cálculo'!A2)</f>
        <v>CNPJ: 01.617.317/0001-34</v>
      </c>
      <c r="B6" s="477"/>
      <c r="C6" s="477"/>
      <c r="D6" s="477"/>
      <c r="E6" s="477"/>
      <c r="F6" s="477"/>
      <c r="G6" s="477"/>
      <c r="H6" s="477"/>
      <c r="I6" s="478"/>
      <c r="J6" s="111"/>
      <c r="K6" s="114"/>
    </row>
    <row r="7" spans="1:17" s="113" customFormat="1" ht="15.6" customHeight="1">
      <c r="A7" s="476" t="str">
        <f>('[1]Memória de Cálculo'!A3)</f>
        <v>ESTADO DO PARÁ</v>
      </c>
      <c r="B7" s="477"/>
      <c r="C7" s="477"/>
      <c r="D7" s="477"/>
      <c r="E7" s="477"/>
      <c r="F7" s="477"/>
      <c r="G7" s="477"/>
      <c r="H7" s="477"/>
      <c r="I7" s="478"/>
      <c r="J7" s="111"/>
      <c r="K7" s="112"/>
    </row>
    <row r="8" spans="1:17" s="113" customFormat="1" ht="15.6" customHeight="1">
      <c r="A8" s="476"/>
      <c r="B8" s="477"/>
      <c r="C8" s="477"/>
      <c r="D8" s="477"/>
      <c r="E8" s="477"/>
      <c r="F8" s="477"/>
      <c r="G8" s="477"/>
      <c r="H8" s="477"/>
      <c r="I8" s="478"/>
      <c r="J8" s="111"/>
      <c r="K8" s="115"/>
    </row>
    <row r="9" spans="1:17" ht="7.9" customHeight="1">
      <c r="A9" s="116"/>
      <c r="B9" s="117"/>
      <c r="C9" s="118"/>
      <c r="D9" s="119"/>
      <c r="E9" s="117"/>
      <c r="F9" s="119"/>
      <c r="H9" s="119"/>
      <c r="I9" s="120"/>
      <c r="J9" s="104"/>
    </row>
    <row r="10" spans="1:17" ht="58.15" customHeight="1" outlineLevel="1">
      <c r="A10" s="121"/>
      <c r="B10" s="105"/>
      <c r="C10" s="122"/>
      <c r="D10" s="123"/>
      <c r="F10" s="123"/>
      <c r="H10" s="123"/>
      <c r="I10" s="125"/>
      <c r="J10" s="104"/>
    </row>
    <row r="11" spans="1:17" ht="15.6" customHeight="1" outlineLevel="1">
      <c r="A11" s="473" t="str">
        <f>('Memória de Cálculo'!A5)</f>
        <v>OBJETO: PROJETO DE CONSTRUÇÃO DE UMA UNIDADE BASICA DE SAÚDE - UBS</v>
      </c>
      <c r="B11" s="474"/>
      <c r="C11" s="474"/>
      <c r="D11" s="474"/>
      <c r="E11" s="474"/>
      <c r="F11" s="474"/>
      <c r="G11" s="474"/>
      <c r="H11" s="474"/>
      <c r="I11" s="475"/>
      <c r="J11" s="104"/>
    </row>
    <row r="12" spans="1:17" ht="15.6" customHeight="1" outlineLevel="1">
      <c r="A12" s="473" t="str">
        <f>('Memória de Cálculo'!A6)</f>
        <v>LOCAL:    RUA LUIS PEDRO ZAMBOTO, LOTE 01-A, QUADRA 04, FREI HENRI - XINGUARA - PARÁ</v>
      </c>
      <c r="B12" s="474"/>
      <c r="C12" s="474"/>
      <c r="D12" s="474"/>
      <c r="E12" s="474"/>
      <c r="F12" s="474"/>
      <c r="G12" s="474"/>
      <c r="H12" s="474"/>
      <c r="I12" s="475"/>
      <c r="J12" s="104"/>
      <c r="Q12" s="126">
        <v>2.893536E-2</v>
      </c>
    </row>
    <row r="13" spans="1:17" ht="15.6" customHeight="1" outlineLevel="1">
      <c r="A13" s="473" t="str">
        <f>('Memória de Cálculo'!A7)</f>
        <v>PROPONENTE: PREFEITURA MUNICIPAL DE XINGUARA - PA</v>
      </c>
      <c r="B13" s="474"/>
      <c r="C13" s="474"/>
      <c r="D13" s="474"/>
      <c r="E13" s="474"/>
      <c r="F13" s="474"/>
      <c r="G13" s="474"/>
      <c r="H13" s="474"/>
      <c r="I13" s="475"/>
      <c r="J13" s="104"/>
    </row>
    <row r="14" spans="1:17" ht="19.899999999999999" customHeight="1" outlineLevel="1">
      <c r="A14" s="473" t="str">
        <f>('Memória de Cálculo'!A8)</f>
        <v>DATA: 07/08/2025</v>
      </c>
      <c r="B14" s="474"/>
      <c r="C14" s="474"/>
      <c r="D14" s="474"/>
      <c r="E14" s="474"/>
      <c r="F14" s="474"/>
      <c r="G14" s="474"/>
      <c r="H14" s="474"/>
      <c r="I14" s="475"/>
      <c r="J14" s="104"/>
    </row>
    <row r="15" spans="1:17" ht="19.899999999999999" customHeight="1" outlineLevel="1">
      <c r="A15" s="143"/>
      <c r="B15" s="144"/>
      <c r="D15" s="123"/>
      <c r="E15" s="145"/>
      <c r="F15" s="104"/>
      <c r="H15" s="146"/>
      <c r="I15" s="147"/>
      <c r="J15" s="104"/>
    </row>
    <row r="16" spans="1:17" ht="24.75" customHeight="1" outlineLevel="1">
      <c r="A16" s="404"/>
      <c r="B16" s="396"/>
      <c r="C16" s="405"/>
      <c r="D16" s="406"/>
      <c r="E16" s="407"/>
      <c r="F16" s="479" t="s">
        <v>1168</v>
      </c>
      <c r="G16" s="480"/>
      <c r="H16" s="481"/>
      <c r="I16" s="408" t="s">
        <v>1169</v>
      </c>
      <c r="J16" s="104"/>
    </row>
    <row r="17" spans="1:19" s="128" customFormat="1" ht="44.45" customHeight="1">
      <c r="A17" s="148" t="s">
        <v>4</v>
      </c>
      <c r="B17" s="149" t="s">
        <v>1170</v>
      </c>
      <c r="C17" s="482" t="s">
        <v>1171</v>
      </c>
      <c r="D17" s="483"/>
      <c r="E17" s="409" t="s">
        <v>1172</v>
      </c>
      <c r="F17" s="484">
        <v>0.96</v>
      </c>
      <c r="G17" s="485"/>
      <c r="H17" s="486"/>
      <c r="I17" s="150">
        <v>0.04</v>
      </c>
      <c r="J17" s="151"/>
      <c r="K17" s="127"/>
      <c r="N17" s="129"/>
      <c r="Q17" s="129">
        <v>222857.14</v>
      </c>
      <c r="S17" s="130">
        <f>Q17*S18/Q18</f>
        <v>0.96657023249031826</v>
      </c>
    </row>
    <row r="18" spans="1:19" s="131" customFormat="1" ht="21" customHeight="1">
      <c r="A18" s="499" t="s">
        <v>1173</v>
      </c>
      <c r="B18" s="410">
        <v>1</v>
      </c>
      <c r="C18" s="500" t="s">
        <v>1174</v>
      </c>
      <c r="D18" s="501"/>
      <c r="E18" s="303" t="e">
        <f>(Cronograma!D28+Cronograma!E28)</f>
        <v>#VALUE!</v>
      </c>
      <c r="F18" s="488" t="e">
        <f>(E18*F17)</f>
        <v>#VALUE!</v>
      </c>
      <c r="G18" s="489"/>
      <c r="H18" s="152"/>
      <c r="I18" s="153" t="e">
        <f>(E18*I17)</f>
        <v>#VALUE!</v>
      </c>
      <c r="J18" s="154"/>
      <c r="O18" s="132">
        <v>22468.84</v>
      </c>
      <c r="Q18" s="133">
        <v>230564.87</v>
      </c>
      <c r="S18" s="134">
        <v>1</v>
      </c>
    </row>
    <row r="19" spans="1:19" s="136" customFormat="1" ht="21" customHeight="1" outlineLevel="2">
      <c r="A19" s="499"/>
      <c r="B19" s="410">
        <v>2</v>
      </c>
      <c r="C19" s="500" t="s">
        <v>1175</v>
      </c>
      <c r="D19" s="501"/>
      <c r="E19" s="303" t="e">
        <f>(Cronograma!F28+Cronograma!G28)</f>
        <v>#VALUE!</v>
      </c>
      <c r="F19" s="488" t="e">
        <f>(E19*F17)</f>
        <v>#VALUE!</v>
      </c>
      <c r="G19" s="489"/>
      <c r="H19" s="303"/>
      <c r="I19" s="153" t="e">
        <f>(E19*I17)</f>
        <v>#VALUE!</v>
      </c>
      <c r="J19" s="155"/>
      <c r="K19" s="135"/>
      <c r="S19" s="136">
        <v>7707.73</v>
      </c>
    </row>
    <row r="20" spans="1:19" s="136" customFormat="1" ht="21" customHeight="1" outlineLevel="2">
      <c r="A20" s="499"/>
      <c r="B20" s="410">
        <v>3</v>
      </c>
      <c r="C20" s="305" t="s">
        <v>1176</v>
      </c>
      <c r="D20" s="411"/>
      <c r="E20" s="303" t="e">
        <f>(Cronograma!H28+Cronograma!I28)</f>
        <v>#VALUE!</v>
      </c>
      <c r="F20" s="488" t="e">
        <f>(E20*F17)</f>
        <v>#VALUE!</v>
      </c>
      <c r="G20" s="489"/>
      <c r="H20" s="303"/>
      <c r="I20" s="153" t="e">
        <f>(E20*I17)</f>
        <v>#VALUE!</v>
      </c>
      <c r="J20" s="155"/>
      <c r="K20" s="135"/>
    </row>
    <row r="21" spans="1:19" s="136" customFormat="1" ht="21" customHeight="1" outlineLevel="2">
      <c r="A21" s="490"/>
      <c r="B21" s="491"/>
      <c r="C21" s="491"/>
      <c r="D21" s="491"/>
      <c r="E21" s="492"/>
      <c r="F21" s="493"/>
      <c r="G21" s="494"/>
      <c r="H21" s="304"/>
      <c r="I21" s="156"/>
      <c r="J21" s="155"/>
      <c r="K21" s="135"/>
    </row>
    <row r="22" spans="1:19" s="137" customFormat="1" ht="21" customHeight="1">
      <c r="A22" s="495" t="s">
        <v>1177</v>
      </c>
      <c r="B22" s="496"/>
      <c r="C22" s="496"/>
      <c r="D22" s="496"/>
      <c r="E22" s="157" t="e">
        <f>SUM(+E19+E18+E20)</f>
        <v>#VALUE!</v>
      </c>
      <c r="F22" s="497" t="e">
        <f>SUM(F18:F21)</f>
        <v>#VALUE!</v>
      </c>
      <c r="G22" s="498"/>
      <c r="H22" s="157"/>
      <c r="I22" s="158" t="e">
        <f>SUM(I18:I20)</f>
        <v>#VALUE!</v>
      </c>
      <c r="J22" s="159"/>
      <c r="O22" s="138" t="e">
        <f>SUM(I22+F22)</f>
        <v>#VALUE!</v>
      </c>
    </row>
    <row r="23" spans="1:19" s="139" customFormat="1" ht="12.75" customHeight="1">
      <c r="A23" s="160"/>
      <c r="B23" s="161"/>
      <c r="C23" s="162"/>
      <c r="D23" s="162"/>
      <c r="E23" s="162"/>
      <c r="F23" s="163"/>
      <c r="G23" s="164"/>
      <c r="I23" s="165"/>
      <c r="J23" s="140"/>
      <c r="K23" s="105"/>
    </row>
    <row r="24" spans="1:19" s="139" customFormat="1" ht="6.6" customHeight="1">
      <c r="A24" s="160"/>
      <c r="B24" s="161"/>
      <c r="C24" s="162"/>
      <c r="D24" s="162"/>
      <c r="E24" s="162"/>
      <c r="F24" s="163"/>
      <c r="G24" s="164"/>
      <c r="I24" s="165"/>
      <c r="J24" s="140"/>
      <c r="K24" s="105"/>
    </row>
    <row r="25" spans="1:19" s="141" customFormat="1" ht="33" customHeight="1">
      <c r="A25" s="166"/>
      <c r="B25" s="167"/>
      <c r="E25" s="168"/>
      <c r="G25" s="169"/>
      <c r="I25" s="170"/>
      <c r="J25" s="171"/>
    </row>
    <row r="26" spans="1:19">
      <c r="A26" s="121"/>
      <c r="I26" s="172"/>
    </row>
    <row r="27" spans="1:19">
      <c r="A27" s="121"/>
      <c r="E27" s="302"/>
      <c r="F27" s="487"/>
      <c r="G27" s="487"/>
      <c r="H27" s="302"/>
      <c r="I27" s="172"/>
    </row>
    <row r="28" spans="1:19">
      <c r="A28" s="121"/>
      <c r="E28" s="487"/>
      <c r="F28" s="487"/>
      <c r="G28" s="487"/>
      <c r="H28" s="487"/>
      <c r="I28" s="172"/>
    </row>
    <row r="29" spans="1:19">
      <c r="A29" s="121"/>
      <c r="E29" s="487"/>
      <c r="F29" s="487"/>
      <c r="G29" s="487"/>
      <c r="H29" s="487"/>
      <c r="I29" s="172"/>
    </row>
    <row r="30" spans="1:19">
      <c r="A30" s="121"/>
      <c r="E30" s="302"/>
      <c r="F30" s="487"/>
      <c r="G30" s="487"/>
      <c r="H30" s="302"/>
      <c r="I30" s="172"/>
    </row>
    <row r="31" spans="1:19" ht="13.5" thickBot="1">
      <c r="A31" s="173"/>
      <c r="B31" s="174"/>
      <c r="C31" s="175"/>
      <c r="D31" s="175"/>
      <c r="E31" s="174"/>
      <c r="F31" s="175"/>
      <c r="G31" s="175"/>
      <c r="H31" s="175"/>
      <c r="I31" s="176"/>
    </row>
  </sheetData>
  <mergeCells count="25">
    <mergeCell ref="F27:G27"/>
    <mergeCell ref="E28:H28"/>
    <mergeCell ref="E29:H29"/>
    <mergeCell ref="F30:G30"/>
    <mergeCell ref="F20:G20"/>
    <mergeCell ref="A21:E21"/>
    <mergeCell ref="F21:G21"/>
    <mergeCell ref="A22:D22"/>
    <mergeCell ref="F22:G22"/>
    <mergeCell ref="A18:A20"/>
    <mergeCell ref="C18:D18"/>
    <mergeCell ref="F18:G18"/>
    <mergeCell ref="C19:D19"/>
    <mergeCell ref="F19:G19"/>
    <mergeCell ref="A13:I13"/>
    <mergeCell ref="A14:I14"/>
    <mergeCell ref="F16:H16"/>
    <mergeCell ref="C17:D17"/>
    <mergeCell ref="F17:H17"/>
    <mergeCell ref="A12:I12"/>
    <mergeCell ref="A5:I5"/>
    <mergeCell ref="A6:I6"/>
    <mergeCell ref="A7:I7"/>
    <mergeCell ref="A8:I8"/>
    <mergeCell ref="A11:I11"/>
  </mergeCells>
  <printOptions horizontalCentered="1" verticalCentered="1"/>
  <pageMargins left="0.23622047244094491" right="0.23622047244094491"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D1C7-BA50-4941-84E1-C65EACD243FF}">
  <dimension ref="A1:J2063"/>
  <sheetViews>
    <sheetView showGridLines="0" showOutlineSymbols="0" showWhiteSpace="0" view="pageBreakPreview" topLeftCell="A2052" zoomScale="115" zoomScaleNormal="100" zoomScaleSheetLayoutView="115" workbookViewId="0">
      <selection activeCell="J302" sqref="J302"/>
    </sheetView>
  </sheetViews>
  <sheetFormatPr defaultColWidth="8.75" defaultRowHeight="14.25"/>
  <cols>
    <col min="1" max="1" width="10.875" style="177" customWidth="1"/>
    <col min="2" max="2" width="10" style="177" customWidth="1"/>
    <col min="3" max="3" width="9.875" style="177" customWidth="1"/>
    <col min="4" max="4" width="60" style="177" customWidth="1"/>
    <col min="5" max="5" width="13.25" style="177" customWidth="1"/>
    <col min="6" max="10" width="13" style="177" customWidth="1"/>
    <col min="11" max="16384" width="8.75" style="177"/>
  </cols>
  <sheetData>
    <row r="1" spans="1:10" ht="30" customHeight="1">
      <c r="A1" s="504" t="s">
        <v>1178</v>
      </c>
      <c r="B1" s="505"/>
      <c r="C1" s="505"/>
      <c r="D1" s="505"/>
      <c r="E1" s="505"/>
      <c r="F1" s="505"/>
      <c r="G1" s="505"/>
      <c r="H1" s="505"/>
      <c r="I1" s="505"/>
      <c r="J1" s="506"/>
    </row>
    <row r="2" spans="1:10" ht="30" customHeight="1">
      <c r="A2" s="507" t="s">
        <v>1179</v>
      </c>
      <c r="B2" s="508"/>
      <c r="C2" s="508"/>
      <c r="D2" s="508"/>
      <c r="E2" s="508"/>
      <c r="F2" s="508"/>
      <c r="G2" s="508"/>
      <c r="H2" s="508"/>
      <c r="I2" s="508"/>
      <c r="J2" s="509"/>
    </row>
    <row r="3" spans="1:10" ht="30" customHeight="1">
      <c r="A3" s="507" t="s">
        <v>774</v>
      </c>
      <c r="B3" s="508"/>
      <c r="C3" s="508"/>
      <c r="D3" s="508"/>
      <c r="E3" s="508"/>
      <c r="F3" s="508"/>
      <c r="G3" s="508"/>
      <c r="H3" s="508"/>
      <c r="I3" s="508"/>
      <c r="J3" s="509"/>
    </row>
    <row r="4" spans="1:10" ht="7.9" customHeight="1">
      <c r="A4" s="510"/>
      <c r="B4" s="511"/>
      <c r="C4" s="511"/>
      <c r="D4" s="511"/>
      <c r="E4" s="511"/>
      <c r="F4" s="511"/>
      <c r="G4" s="511"/>
      <c r="H4" s="511"/>
      <c r="I4" s="511"/>
      <c r="J4" s="512"/>
    </row>
    <row r="5" spans="1:10" ht="15.6" customHeight="1">
      <c r="A5" s="513" t="str">
        <f>('Memória de Cálculo'!A5)</f>
        <v>OBJETO: PROJETO DE CONSTRUÇÃO DE UMA UNIDADE BASICA DE SAÚDE - UBS</v>
      </c>
      <c r="B5" s="514"/>
      <c r="C5" s="514"/>
      <c r="D5" s="514"/>
      <c r="E5" s="514"/>
      <c r="F5" s="514"/>
      <c r="G5" s="514"/>
      <c r="H5" s="514"/>
      <c r="I5" s="514"/>
      <c r="J5" s="515"/>
    </row>
    <row r="6" spans="1:10" ht="15.6" customHeight="1">
      <c r="A6" s="513" t="str">
        <f>('Memória de Cálculo'!A6)</f>
        <v>LOCAL:    RUA LUIS PEDRO ZAMBOTO, LOTE 01-A, QUADRA 04, FREI HENRI - XINGUARA - PARÁ</v>
      </c>
      <c r="B6" s="514"/>
      <c r="C6" s="514"/>
      <c r="D6" s="514"/>
      <c r="E6" s="514"/>
      <c r="F6" s="514"/>
      <c r="G6" s="514"/>
      <c r="H6" s="514"/>
      <c r="I6" s="514"/>
      <c r="J6" s="515"/>
    </row>
    <row r="7" spans="1:10" ht="15.6" customHeight="1">
      <c r="A7" s="513" t="str">
        <f>('Memória de Cálculo'!A7)</f>
        <v>PROPONENTE: PREFEITURA MUNICIPAL DE XINGUARA - PA</v>
      </c>
      <c r="B7" s="514"/>
      <c r="C7" s="514"/>
      <c r="D7" s="514"/>
      <c r="E7" s="514"/>
      <c r="F7" s="514"/>
      <c r="G7" s="514"/>
      <c r="H7" s="514"/>
      <c r="I7" s="514"/>
      <c r="J7" s="515"/>
    </row>
    <row r="8" spans="1:10" ht="13.9" customHeight="1">
      <c r="A8" s="513" t="str">
        <f>('Memória de Cálculo'!A8)</f>
        <v>DATA: 07/08/2025</v>
      </c>
      <c r="B8" s="514"/>
      <c r="C8" s="514"/>
      <c r="D8" s="514"/>
      <c r="E8" s="514"/>
      <c r="F8" s="514"/>
      <c r="G8" s="514"/>
      <c r="H8" s="514"/>
      <c r="I8" s="514"/>
      <c r="J8" s="515"/>
    </row>
    <row r="9" spans="1:10" ht="14.45" customHeight="1">
      <c r="A9" s="412"/>
      <c r="B9" s="413"/>
      <c r="C9" s="413"/>
      <c r="D9" s="413"/>
      <c r="E9" s="519"/>
      <c r="F9" s="519"/>
      <c r="G9" s="519" t="s">
        <v>1</v>
      </c>
      <c r="H9" s="519"/>
      <c r="I9" s="413"/>
      <c r="J9" s="414"/>
    </row>
    <row r="10" spans="1:10">
      <c r="A10" s="415"/>
      <c r="B10" s="416"/>
      <c r="C10" s="416"/>
      <c r="D10" s="416"/>
      <c r="E10" s="520"/>
      <c r="F10" s="520"/>
      <c r="G10" s="521">
        <f>('Orçamento Sintético'!G9)</f>
        <v>0.28820000000000001</v>
      </c>
      <c r="H10" s="520"/>
      <c r="I10" s="520"/>
      <c r="J10" s="522"/>
    </row>
    <row r="11" spans="1:10" ht="15">
      <c r="A11" s="516" t="s">
        <v>1180</v>
      </c>
      <c r="B11" s="517"/>
      <c r="C11" s="517"/>
      <c r="D11" s="517"/>
      <c r="E11" s="517"/>
      <c r="F11" s="517"/>
      <c r="G11" s="517"/>
      <c r="H11" s="517"/>
      <c r="I11" s="517"/>
      <c r="J11" s="518"/>
    </row>
    <row r="12" spans="1:10" ht="15">
      <c r="A12" s="319" t="s">
        <v>18</v>
      </c>
      <c r="B12" s="355" t="s">
        <v>5</v>
      </c>
      <c r="C12" s="370" t="s">
        <v>6</v>
      </c>
      <c r="D12" s="370" t="s">
        <v>7</v>
      </c>
      <c r="E12" s="523" t="s">
        <v>1181</v>
      </c>
      <c r="F12" s="523"/>
      <c r="G12" s="354" t="s">
        <v>8</v>
      </c>
      <c r="H12" s="355" t="s">
        <v>9</v>
      </c>
      <c r="I12" s="355" t="s">
        <v>10</v>
      </c>
      <c r="J12" s="320" t="s">
        <v>12</v>
      </c>
    </row>
    <row r="13" spans="1:10" ht="24" customHeight="1">
      <c r="A13" s="323" t="s">
        <v>1182</v>
      </c>
      <c r="B13" s="357" t="s">
        <v>19</v>
      </c>
      <c r="C13" s="371" t="s">
        <v>20</v>
      </c>
      <c r="D13" s="371" t="s">
        <v>21</v>
      </c>
      <c r="E13" s="524" t="s">
        <v>1183</v>
      </c>
      <c r="F13" s="524"/>
      <c r="G13" s="356" t="s">
        <v>22</v>
      </c>
      <c r="H13" s="359">
        <v>1</v>
      </c>
      <c r="I13" s="358">
        <v>65.22</v>
      </c>
      <c r="J13" s="373">
        <v>65.22</v>
      </c>
    </row>
    <row r="14" spans="1:10" ht="26.45" customHeight="1">
      <c r="A14" s="374" t="s">
        <v>1184</v>
      </c>
      <c r="B14" s="362" t="s">
        <v>1185</v>
      </c>
      <c r="C14" s="372" t="s">
        <v>20</v>
      </c>
      <c r="D14" s="372" t="s">
        <v>1186</v>
      </c>
      <c r="E14" s="503" t="s">
        <v>1187</v>
      </c>
      <c r="F14" s="503"/>
      <c r="G14" s="361" t="s">
        <v>28</v>
      </c>
      <c r="H14" s="364">
        <v>0.72470000000000001</v>
      </c>
      <c r="I14" s="363">
        <v>23.76</v>
      </c>
      <c r="J14" s="375">
        <v>17.21</v>
      </c>
    </row>
    <row r="15" spans="1:10" ht="26.45" customHeight="1">
      <c r="A15" s="374" t="s">
        <v>1184</v>
      </c>
      <c r="B15" s="362" t="s">
        <v>1188</v>
      </c>
      <c r="C15" s="372" t="s">
        <v>20</v>
      </c>
      <c r="D15" s="372" t="s">
        <v>1189</v>
      </c>
      <c r="E15" s="503" t="s">
        <v>1187</v>
      </c>
      <c r="F15" s="503"/>
      <c r="G15" s="361" t="s">
        <v>28</v>
      </c>
      <c r="H15" s="364">
        <v>0.72470000000000001</v>
      </c>
      <c r="I15" s="363">
        <v>28.12</v>
      </c>
      <c r="J15" s="375">
        <v>20.37</v>
      </c>
    </row>
    <row r="16" spans="1:10" ht="26.45" customHeight="1">
      <c r="A16" s="374" t="s">
        <v>1184</v>
      </c>
      <c r="B16" s="362" t="s">
        <v>1190</v>
      </c>
      <c r="C16" s="372" t="s">
        <v>20</v>
      </c>
      <c r="D16" s="372" t="s">
        <v>1191</v>
      </c>
      <c r="E16" s="503" t="s">
        <v>1192</v>
      </c>
      <c r="F16" s="503"/>
      <c r="G16" s="361" t="s">
        <v>1193</v>
      </c>
      <c r="H16" s="364">
        <v>7.0000000000000001E-3</v>
      </c>
      <c r="I16" s="363">
        <v>29.32</v>
      </c>
      <c r="J16" s="375">
        <v>0.2</v>
      </c>
    </row>
    <row r="17" spans="1:10" ht="26.45" customHeight="1">
      <c r="A17" s="374" t="s">
        <v>1184</v>
      </c>
      <c r="B17" s="362" t="s">
        <v>1194</v>
      </c>
      <c r="C17" s="372" t="s">
        <v>20</v>
      </c>
      <c r="D17" s="372" t="s">
        <v>1195</v>
      </c>
      <c r="E17" s="503" t="s">
        <v>1192</v>
      </c>
      <c r="F17" s="503"/>
      <c r="G17" s="361" t="s">
        <v>1196</v>
      </c>
      <c r="H17" s="364">
        <v>2.8000000000000001E-2</v>
      </c>
      <c r="I17" s="363">
        <v>27.65</v>
      </c>
      <c r="J17" s="375">
        <v>0.77</v>
      </c>
    </row>
    <row r="18" spans="1:10" ht="15" customHeight="1">
      <c r="A18" s="374" t="s">
        <v>1184</v>
      </c>
      <c r="B18" s="362" t="s">
        <v>1197</v>
      </c>
      <c r="C18" s="372" t="s">
        <v>20</v>
      </c>
      <c r="D18" s="372" t="s">
        <v>1198</v>
      </c>
      <c r="E18" s="503" t="s">
        <v>1199</v>
      </c>
      <c r="F18" s="503"/>
      <c r="G18" s="361" t="s">
        <v>70</v>
      </c>
      <c r="H18" s="364">
        <v>4.0000000000000001E-3</v>
      </c>
      <c r="I18" s="363">
        <v>641.41</v>
      </c>
      <c r="J18" s="375">
        <v>2.56</v>
      </c>
    </row>
    <row r="19" spans="1:10" ht="13.9" customHeight="1">
      <c r="A19" s="376" t="s">
        <v>1200</v>
      </c>
      <c r="B19" s="367" t="s">
        <v>1201</v>
      </c>
      <c r="C19" s="365" t="s">
        <v>20</v>
      </c>
      <c r="D19" s="365" t="s">
        <v>1202</v>
      </c>
      <c r="E19" s="502" t="s">
        <v>1203</v>
      </c>
      <c r="F19" s="502"/>
      <c r="G19" s="366" t="s">
        <v>22</v>
      </c>
      <c r="H19" s="369">
        <v>0.74450000000000005</v>
      </c>
      <c r="I19" s="368">
        <v>6.53</v>
      </c>
      <c r="J19" s="377">
        <v>4.8600000000000003</v>
      </c>
    </row>
    <row r="20" spans="1:10" ht="25.5">
      <c r="A20" s="376" t="s">
        <v>1200</v>
      </c>
      <c r="B20" s="367" t="s">
        <v>1204</v>
      </c>
      <c r="C20" s="365" t="s">
        <v>20</v>
      </c>
      <c r="D20" s="365" t="s">
        <v>1205</v>
      </c>
      <c r="E20" s="502" t="s">
        <v>1203</v>
      </c>
      <c r="F20" s="502"/>
      <c r="G20" s="366" t="s">
        <v>22</v>
      </c>
      <c r="H20" s="369">
        <v>0.41249999999999998</v>
      </c>
      <c r="I20" s="368">
        <v>23.46</v>
      </c>
      <c r="J20" s="377">
        <v>9.67</v>
      </c>
    </row>
    <row r="21" spans="1:10" ht="15" customHeight="1">
      <c r="A21" s="376" t="s">
        <v>1200</v>
      </c>
      <c r="B21" s="367" t="s">
        <v>1206</v>
      </c>
      <c r="C21" s="365" t="s">
        <v>20</v>
      </c>
      <c r="D21" s="365" t="s">
        <v>1207</v>
      </c>
      <c r="E21" s="502" t="s">
        <v>1203</v>
      </c>
      <c r="F21" s="502"/>
      <c r="G21" s="366" t="s">
        <v>101</v>
      </c>
      <c r="H21" s="369">
        <v>0.111</v>
      </c>
      <c r="I21" s="368">
        <v>18.11</v>
      </c>
      <c r="J21" s="377">
        <v>2.0099999999999998</v>
      </c>
    </row>
    <row r="22" spans="1:10" ht="51" customHeight="1">
      <c r="A22" s="376" t="s">
        <v>1200</v>
      </c>
      <c r="B22" s="367" t="s">
        <v>1208</v>
      </c>
      <c r="C22" s="365" t="s">
        <v>20</v>
      </c>
      <c r="D22" s="365" t="s">
        <v>1209</v>
      </c>
      <c r="E22" s="502" t="s">
        <v>1203</v>
      </c>
      <c r="F22" s="502"/>
      <c r="G22" s="366" t="s">
        <v>1210</v>
      </c>
      <c r="H22" s="369">
        <v>2.5600000000000001E-2</v>
      </c>
      <c r="I22" s="368">
        <v>35.479999999999997</v>
      </c>
      <c r="J22" s="377">
        <v>0.9</v>
      </c>
    </row>
    <row r="23" spans="1:10" ht="51" customHeight="1">
      <c r="A23" s="376" t="s">
        <v>1200</v>
      </c>
      <c r="B23" s="367" t="s">
        <v>1211</v>
      </c>
      <c r="C23" s="365" t="s">
        <v>20</v>
      </c>
      <c r="D23" s="365" t="s">
        <v>1212</v>
      </c>
      <c r="E23" s="502" t="s">
        <v>1203</v>
      </c>
      <c r="F23" s="502"/>
      <c r="G23" s="366" t="s">
        <v>22</v>
      </c>
      <c r="H23" s="369">
        <v>0.55000000000000004</v>
      </c>
      <c r="I23" s="368">
        <v>12.14</v>
      </c>
      <c r="J23" s="377">
        <v>6.67</v>
      </c>
    </row>
    <row r="24" spans="1:10" ht="25.5" customHeight="1">
      <c r="A24" s="378"/>
      <c r="B24" s="381"/>
      <c r="C24" s="381"/>
      <c r="D24" s="381"/>
      <c r="E24" s="381" t="s">
        <v>1213</v>
      </c>
      <c r="F24" s="379">
        <v>24.63</v>
      </c>
      <c r="G24" s="381" t="s">
        <v>1214</v>
      </c>
      <c r="H24" s="379">
        <v>0</v>
      </c>
      <c r="I24" s="381" t="s">
        <v>1215</v>
      </c>
      <c r="J24" s="380">
        <v>24.63</v>
      </c>
    </row>
    <row r="25" spans="1:10" ht="25.5" customHeight="1" thickBot="1">
      <c r="A25" s="378"/>
      <c r="B25" s="381"/>
      <c r="C25" s="381"/>
      <c r="D25" s="381"/>
      <c r="E25" s="381" t="s">
        <v>1216</v>
      </c>
      <c r="F25" s="379">
        <v>18.79</v>
      </c>
      <c r="G25" s="381"/>
      <c r="H25" s="525" t="s">
        <v>1217</v>
      </c>
      <c r="I25" s="525"/>
      <c r="J25" s="380">
        <v>84.01</v>
      </c>
    </row>
    <row r="26" spans="1:10" ht="15" customHeight="1" thickTop="1">
      <c r="A26" s="382"/>
      <c r="B26" s="360"/>
      <c r="C26" s="360"/>
      <c r="D26" s="360"/>
      <c r="E26" s="360"/>
      <c r="F26" s="360"/>
      <c r="G26" s="360"/>
      <c r="H26" s="360"/>
      <c r="I26" s="360"/>
      <c r="J26" s="383"/>
    </row>
    <row r="27" spans="1:10" ht="51" customHeight="1">
      <c r="A27" s="319" t="s">
        <v>25</v>
      </c>
      <c r="B27" s="355" t="s">
        <v>5</v>
      </c>
      <c r="C27" s="370" t="s">
        <v>6</v>
      </c>
      <c r="D27" s="370" t="s">
        <v>7</v>
      </c>
      <c r="E27" s="523" t="s">
        <v>1181</v>
      </c>
      <c r="F27" s="523"/>
      <c r="G27" s="354" t="s">
        <v>8</v>
      </c>
      <c r="H27" s="355" t="s">
        <v>9</v>
      </c>
      <c r="I27" s="355" t="s">
        <v>10</v>
      </c>
      <c r="J27" s="320" t="s">
        <v>12</v>
      </c>
    </row>
    <row r="28" spans="1:10" ht="26.45" customHeight="1">
      <c r="A28" s="323" t="s">
        <v>1182</v>
      </c>
      <c r="B28" s="357" t="s">
        <v>26</v>
      </c>
      <c r="C28" s="371" t="s">
        <v>20</v>
      </c>
      <c r="D28" s="371" t="s">
        <v>27</v>
      </c>
      <c r="E28" s="524" t="s">
        <v>1187</v>
      </c>
      <c r="F28" s="524"/>
      <c r="G28" s="356" t="s">
        <v>28</v>
      </c>
      <c r="H28" s="359">
        <v>1</v>
      </c>
      <c r="I28" s="358">
        <v>118.33</v>
      </c>
      <c r="J28" s="373">
        <v>118.33</v>
      </c>
    </row>
    <row r="29" spans="1:10" ht="14.25" customHeight="1">
      <c r="A29" s="374" t="s">
        <v>1184</v>
      </c>
      <c r="B29" s="362" t="s">
        <v>1218</v>
      </c>
      <c r="C29" s="372" t="s">
        <v>20</v>
      </c>
      <c r="D29" s="372" t="s">
        <v>1219</v>
      </c>
      <c r="E29" s="503" t="s">
        <v>1187</v>
      </c>
      <c r="F29" s="503"/>
      <c r="G29" s="361" t="s">
        <v>28</v>
      </c>
      <c r="H29" s="364">
        <v>1</v>
      </c>
      <c r="I29" s="363">
        <v>1.68</v>
      </c>
      <c r="J29" s="375">
        <v>1.68</v>
      </c>
    </row>
    <row r="30" spans="1:10">
      <c r="A30" s="376" t="s">
        <v>1200</v>
      </c>
      <c r="B30" s="367" t="s">
        <v>1220</v>
      </c>
      <c r="C30" s="365" t="s">
        <v>20</v>
      </c>
      <c r="D30" s="365" t="s">
        <v>1221</v>
      </c>
      <c r="E30" s="502" t="s">
        <v>1222</v>
      </c>
      <c r="F30" s="502"/>
      <c r="G30" s="366" t="s">
        <v>28</v>
      </c>
      <c r="H30" s="369">
        <v>1</v>
      </c>
      <c r="I30" s="368">
        <v>114.36</v>
      </c>
      <c r="J30" s="377">
        <v>114.36</v>
      </c>
    </row>
    <row r="31" spans="1:10">
      <c r="A31" s="376" t="s">
        <v>1200</v>
      </c>
      <c r="B31" s="367" t="s">
        <v>1223</v>
      </c>
      <c r="C31" s="365" t="s">
        <v>20</v>
      </c>
      <c r="D31" s="365" t="s">
        <v>1224</v>
      </c>
      <c r="E31" s="502" t="s">
        <v>1225</v>
      </c>
      <c r="F31" s="502"/>
      <c r="G31" s="366" t="s">
        <v>28</v>
      </c>
      <c r="H31" s="369">
        <v>1</v>
      </c>
      <c r="I31" s="368">
        <v>1.43</v>
      </c>
      <c r="J31" s="377">
        <v>1.43</v>
      </c>
    </row>
    <row r="32" spans="1:10" ht="15" customHeight="1">
      <c r="A32" s="376" t="s">
        <v>1200</v>
      </c>
      <c r="B32" s="367" t="s">
        <v>1226</v>
      </c>
      <c r="C32" s="365" t="s">
        <v>20</v>
      </c>
      <c r="D32" s="365" t="s">
        <v>1227</v>
      </c>
      <c r="E32" s="502" t="s">
        <v>1228</v>
      </c>
      <c r="F32" s="502"/>
      <c r="G32" s="366" t="s">
        <v>28</v>
      </c>
      <c r="H32" s="369">
        <v>1</v>
      </c>
      <c r="I32" s="368">
        <v>0.08</v>
      </c>
      <c r="J32" s="377">
        <v>0.08</v>
      </c>
    </row>
    <row r="33" spans="1:10" ht="51" customHeight="1">
      <c r="A33" s="376" t="s">
        <v>1200</v>
      </c>
      <c r="B33" s="367" t="s">
        <v>1229</v>
      </c>
      <c r="C33" s="365" t="s">
        <v>20</v>
      </c>
      <c r="D33" s="365" t="s">
        <v>1230</v>
      </c>
      <c r="E33" s="502" t="s">
        <v>1203</v>
      </c>
      <c r="F33" s="502"/>
      <c r="G33" s="366" t="s">
        <v>28</v>
      </c>
      <c r="H33" s="369">
        <v>1</v>
      </c>
      <c r="I33" s="368">
        <v>0.01</v>
      </c>
      <c r="J33" s="377">
        <v>0.01</v>
      </c>
    </row>
    <row r="34" spans="1:10" ht="15" customHeight="1">
      <c r="A34" s="376" t="s">
        <v>1200</v>
      </c>
      <c r="B34" s="367" t="s">
        <v>1231</v>
      </c>
      <c r="C34" s="365" t="s">
        <v>20</v>
      </c>
      <c r="D34" s="365" t="s">
        <v>1232</v>
      </c>
      <c r="E34" s="502" t="s">
        <v>1203</v>
      </c>
      <c r="F34" s="502"/>
      <c r="G34" s="366" t="s">
        <v>28</v>
      </c>
      <c r="H34" s="369">
        <v>1</v>
      </c>
      <c r="I34" s="368">
        <v>0.77</v>
      </c>
      <c r="J34" s="377">
        <v>0.77</v>
      </c>
    </row>
    <row r="35" spans="1:10" ht="14.25" customHeight="1">
      <c r="A35" s="378"/>
      <c r="B35" s="381"/>
      <c r="C35" s="381"/>
      <c r="D35" s="381"/>
      <c r="E35" s="381" t="s">
        <v>1213</v>
      </c>
      <c r="F35" s="379">
        <v>116.04</v>
      </c>
      <c r="G35" s="381" t="s">
        <v>1214</v>
      </c>
      <c r="H35" s="379">
        <v>0</v>
      </c>
      <c r="I35" s="381" t="s">
        <v>1215</v>
      </c>
      <c r="J35" s="380">
        <v>116.04</v>
      </c>
    </row>
    <row r="36" spans="1:10" ht="25.5" customHeight="1" thickBot="1">
      <c r="A36" s="378"/>
      <c r="B36" s="381"/>
      <c r="C36" s="381"/>
      <c r="D36" s="381"/>
      <c r="E36" s="381" t="s">
        <v>1216</v>
      </c>
      <c r="F36" s="379">
        <v>34.1</v>
      </c>
      <c r="G36" s="381"/>
      <c r="H36" s="525" t="s">
        <v>1217</v>
      </c>
      <c r="I36" s="525"/>
      <c r="J36" s="380">
        <v>152.43</v>
      </c>
    </row>
    <row r="37" spans="1:10" ht="25.5" customHeight="1" thickTop="1">
      <c r="A37" s="382"/>
      <c r="B37" s="360"/>
      <c r="C37" s="360"/>
      <c r="D37" s="360"/>
      <c r="E37" s="360"/>
      <c r="F37" s="360"/>
      <c r="G37" s="360"/>
      <c r="H37" s="360"/>
      <c r="I37" s="360"/>
      <c r="J37" s="383"/>
    </row>
    <row r="38" spans="1:10" ht="25.5" customHeight="1">
      <c r="A38" s="319" t="s">
        <v>29</v>
      </c>
      <c r="B38" s="355" t="s">
        <v>5</v>
      </c>
      <c r="C38" s="370" t="s">
        <v>6</v>
      </c>
      <c r="D38" s="370" t="s">
        <v>7</v>
      </c>
      <c r="E38" s="523" t="s">
        <v>1181</v>
      </c>
      <c r="F38" s="523"/>
      <c r="G38" s="354" t="s">
        <v>8</v>
      </c>
      <c r="H38" s="355" t="s">
        <v>9</v>
      </c>
      <c r="I38" s="355" t="s">
        <v>10</v>
      </c>
      <c r="J38" s="320" t="s">
        <v>12</v>
      </c>
    </row>
    <row r="39" spans="1:10" ht="38.25" customHeight="1">
      <c r="A39" s="323" t="s">
        <v>1182</v>
      </c>
      <c r="B39" s="357" t="s">
        <v>30</v>
      </c>
      <c r="C39" s="371" t="s">
        <v>20</v>
      </c>
      <c r="D39" s="371" t="s">
        <v>31</v>
      </c>
      <c r="E39" s="524" t="s">
        <v>1187</v>
      </c>
      <c r="F39" s="524"/>
      <c r="G39" s="356" t="s">
        <v>28</v>
      </c>
      <c r="H39" s="359">
        <v>1</v>
      </c>
      <c r="I39" s="358">
        <v>35.44</v>
      </c>
      <c r="J39" s="373">
        <v>35.44</v>
      </c>
    </row>
    <row r="40" spans="1:10" ht="15" customHeight="1">
      <c r="A40" s="374" t="s">
        <v>1184</v>
      </c>
      <c r="B40" s="362" t="s">
        <v>1233</v>
      </c>
      <c r="C40" s="372" t="s">
        <v>20</v>
      </c>
      <c r="D40" s="372" t="s">
        <v>1234</v>
      </c>
      <c r="E40" s="503" t="s">
        <v>1187</v>
      </c>
      <c r="F40" s="503"/>
      <c r="G40" s="361" t="s">
        <v>28</v>
      </c>
      <c r="H40" s="364">
        <v>1</v>
      </c>
      <c r="I40" s="363">
        <v>0.67</v>
      </c>
      <c r="J40" s="375">
        <v>0.67</v>
      </c>
    </row>
    <row r="41" spans="1:10" ht="15" customHeight="1">
      <c r="A41" s="376" t="s">
        <v>1200</v>
      </c>
      <c r="B41" s="367" t="s">
        <v>1235</v>
      </c>
      <c r="C41" s="365" t="s">
        <v>20</v>
      </c>
      <c r="D41" s="365" t="s">
        <v>1236</v>
      </c>
      <c r="E41" s="502" t="s">
        <v>1222</v>
      </c>
      <c r="F41" s="502"/>
      <c r="G41" s="366" t="s">
        <v>28</v>
      </c>
      <c r="H41" s="369">
        <v>1</v>
      </c>
      <c r="I41" s="368">
        <v>31.9</v>
      </c>
      <c r="J41" s="377">
        <v>31.9</v>
      </c>
    </row>
    <row r="42" spans="1:10">
      <c r="A42" s="376" t="s">
        <v>1200</v>
      </c>
      <c r="B42" s="367" t="s">
        <v>1223</v>
      </c>
      <c r="C42" s="365" t="s">
        <v>20</v>
      </c>
      <c r="D42" s="365" t="s">
        <v>1224</v>
      </c>
      <c r="E42" s="502" t="s">
        <v>1225</v>
      </c>
      <c r="F42" s="502"/>
      <c r="G42" s="366" t="s">
        <v>28</v>
      </c>
      <c r="H42" s="369">
        <v>1</v>
      </c>
      <c r="I42" s="368">
        <v>1.43</v>
      </c>
      <c r="J42" s="377">
        <v>1.43</v>
      </c>
    </row>
    <row r="43" spans="1:10" ht="14.25" customHeight="1">
      <c r="A43" s="376" t="s">
        <v>1200</v>
      </c>
      <c r="B43" s="367" t="s">
        <v>1226</v>
      </c>
      <c r="C43" s="365" t="s">
        <v>20</v>
      </c>
      <c r="D43" s="365" t="s">
        <v>1227</v>
      </c>
      <c r="E43" s="502" t="s">
        <v>1228</v>
      </c>
      <c r="F43" s="502"/>
      <c r="G43" s="366" t="s">
        <v>28</v>
      </c>
      <c r="H43" s="369">
        <v>1</v>
      </c>
      <c r="I43" s="368">
        <v>0.08</v>
      </c>
      <c r="J43" s="377">
        <v>0.08</v>
      </c>
    </row>
    <row r="44" spans="1:10" ht="14.25" customHeight="1">
      <c r="A44" s="376" t="s">
        <v>1200</v>
      </c>
      <c r="B44" s="367" t="s">
        <v>1237</v>
      </c>
      <c r="C44" s="365" t="s">
        <v>20</v>
      </c>
      <c r="D44" s="365" t="s">
        <v>1238</v>
      </c>
      <c r="E44" s="502" t="s">
        <v>1203</v>
      </c>
      <c r="F44" s="502"/>
      <c r="G44" s="366" t="s">
        <v>28</v>
      </c>
      <c r="H44" s="369">
        <v>1</v>
      </c>
      <c r="I44" s="368">
        <v>0.08</v>
      </c>
      <c r="J44" s="377">
        <v>0.08</v>
      </c>
    </row>
    <row r="45" spans="1:10" ht="25.5" customHeight="1">
      <c r="A45" s="376" t="s">
        <v>1200</v>
      </c>
      <c r="B45" s="367" t="s">
        <v>1239</v>
      </c>
      <c r="C45" s="365" t="s">
        <v>20</v>
      </c>
      <c r="D45" s="365" t="s">
        <v>1240</v>
      </c>
      <c r="E45" s="502" t="s">
        <v>1203</v>
      </c>
      <c r="F45" s="502"/>
      <c r="G45" s="366" t="s">
        <v>28</v>
      </c>
      <c r="H45" s="369">
        <v>1</v>
      </c>
      <c r="I45" s="368">
        <v>1.28</v>
      </c>
      <c r="J45" s="377">
        <v>1.28</v>
      </c>
    </row>
    <row r="46" spans="1:10" ht="25.5" customHeight="1">
      <c r="A46" s="378"/>
      <c r="B46" s="381"/>
      <c r="C46" s="381"/>
      <c r="D46" s="381"/>
      <c r="E46" s="381" t="s">
        <v>1213</v>
      </c>
      <c r="F46" s="379">
        <v>32.57</v>
      </c>
      <c r="G46" s="381" t="s">
        <v>1214</v>
      </c>
      <c r="H46" s="379">
        <v>0</v>
      </c>
      <c r="I46" s="381" t="s">
        <v>1215</v>
      </c>
      <c r="J46" s="380">
        <v>32.57</v>
      </c>
    </row>
    <row r="47" spans="1:10" ht="25.5" customHeight="1" thickBot="1">
      <c r="A47" s="378"/>
      <c r="B47" s="381"/>
      <c r="C47" s="381"/>
      <c r="D47" s="381"/>
      <c r="E47" s="381" t="s">
        <v>1216</v>
      </c>
      <c r="F47" s="379">
        <v>10.210000000000001</v>
      </c>
      <c r="G47" s="381"/>
      <c r="H47" s="525" t="s">
        <v>1217</v>
      </c>
      <c r="I47" s="525"/>
      <c r="J47" s="380">
        <v>45.65</v>
      </c>
    </row>
    <row r="48" spans="1:10" ht="38.25" customHeight="1" thickTop="1">
      <c r="A48" s="382"/>
      <c r="B48" s="360"/>
      <c r="C48" s="360"/>
      <c r="D48" s="360"/>
      <c r="E48" s="360"/>
      <c r="F48" s="360"/>
      <c r="G48" s="360"/>
      <c r="H48" s="360"/>
      <c r="I48" s="360"/>
      <c r="J48" s="383"/>
    </row>
    <row r="49" spans="1:10" ht="15">
      <c r="A49" s="319" t="s">
        <v>36</v>
      </c>
      <c r="B49" s="355" t="s">
        <v>5</v>
      </c>
      <c r="C49" s="370" t="s">
        <v>6</v>
      </c>
      <c r="D49" s="370" t="s">
        <v>7</v>
      </c>
      <c r="E49" s="523" t="s">
        <v>1181</v>
      </c>
      <c r="F49" s="523"/>
      <c r="G49" s="354" t="s">
        <v>8</v>
      </c>
      <c r="H49" s="355" t="s">
        <v>9</v>
      </c>
      <c r="I49" s="355" t="s">
        <v>10</v>
      </c>
      <c r="J49" s="320" t="s">
        <v>12</v>
      </c>
    </row>
    <row r="50" spans="1:10" ht="15" customHeight="1">
      <c r="A50" s="323" t="s">
        <v>1182</v>
      </c>
      <c r="B50" s="357" t="s">
        <v>37</v>
      </c>
      <c r="C50" s="371" t="s">
        <v>20</v>
      </c>
      <c r="D50" s="371" t="s">
        <v>38</v>
      </c>
      <c r="E50" s="524" t="s">
        <v>1241</v>
      </c>
      <c r="F50" s="524"/>
      <c r="G50" s="356" t="s">
        <v>39</v>
      </c>
      <c r="H50" s="359">
        <v>1</v>
      </c>
      <c r="I50" s="358">
        <v>467.61</v>
      </c>
      <c r="J50" s="373">
        <v>467.61</v>
      </c>
    </row>
    <row r="51" spans="1:10" ht="26.45" customHeight="1">
      <c r="A51" s="374" t="s">
        <v>1184</v>
      </c>
      <c r="B51" s="362" t="s">
        <v>1242</v>
      </c>
      <c r="C51" s="372" t="s">
        <v>20</v>
      </c>
      <c r="D51" s="372" t="s">
        <v>1243</v>
      </c>
      <c r="E51" s="503" t="s">
        <v>1244</v>
      </c>
      <c r="F51" s="503"/>
      <c r="G51" s="361" t="s">
        <v>39</v>
      </c>
      <c r="H51" s="364">
        <v>0.5</v>
      </c>
      <c r="I51" s="363">
        <v>25.54</v>
      </c>
      <c r="J51" s="375">
        <v>12.77</v>
      </c>
    </row>
    <row r="52" spans="1:10" ht="25.5" customHeight="1">
      <c r="A52" s="374" t="s">
        <v>1184</v>
      </c>
      <c r="B52" s="362" t="s">
        <v>1188</v>
      </c>
      <c r="C52" s="372" t="s">
        <v>20</v>
      </c>
      <c r="D52" s="372" t="s">
        <v>1189</v>
      </c>
      <c r="E52" s="503" t="s">
        <v>1187</v>
      </c>
      <c r="F52" s="503"/>
      <c r="G52" s="361" t="s">
        <v>28</v>
      </c>
      <c r="H52" s="364">
        <v>0.37290000000000001</v>
      </c>
      <c r="I52" s="363">
        <v>28.12</v>
      </c>
      <c r="J52" s="375">
        <v>10.48</v>
      </c>
    </row>
    <row r="53" spans="1:10" ht="15" customHeight="1">
      <c r="A53" s="374" t="s">
        <v>1184</v>
      </c>
      <c r="B53" s="362" t="s">
        <v>1245</v>
      </c>
      <c r="C53" s="372" t="s">
        <v>20</v>
      </c>
      <c r="D53" s="372" t="s">
        <v>1246</v>
      </c>
      <c r="E53" s="503" t="s">
        <v>1187</v>
      </c>
      <c r="F53" s="503"/>
      <c r="G53" s="361" t="s">
        <v>28</v>
      </c>
      <c r="H53" s="364">
        <v>1.1186</v>
      </c>
      <c r="I53" s="363">
        <v>23.48</v>
      </c>
      <c r="J53" s="375">
        <v>26.26</v>
      </c>
    </row>
    <row r="54" spans="1:10" ht="25.5">
      <c r="A54" s="376" t="s">
        <v>1200</v>
      </c>
      <c r="B54" s="367" t="s">
        <v>1247</v>
      </c>
      <c r="C54" s="365" t="s">
        <v>20</v>
      </c>
      <c r="D54" s="365" t="s">
        <v>1248</v>
      </c>
      <c r="E54" s="502" t="s">
        <v>1203</v>
      </c>
      <c r="F54" s="502"/>
      <c r="G54" s="366" t="s">
        <v>22</v>
      </c>
      <c r="H54" s="369">
        <v>3.2082999999999999</v>
      </c>
      <c r="I54" s="368">
        <v>5.45</v>
      </c>
      <c r="J54" s="377">
        <v>17.48</v>
      </c>
    </row>
    <row r="55" spans="1:10" ht="15" customHeight="1">
      <c r="A55" s="376" t="s">
        <v>1200</v>
      </c>
      <c r="B55" s="367" t="s">
        <v>1249</v>
      </c>
      <c r="C55" s="365" t="s">
        <v>20</v>
      </c>
      <c r="D55" s="365" t="s">
        <v>1250</v>
      </c>
      <c r="E55" s="502" t="s">
        <v>1203</v>
      </c>
      <c r="F55" s="502"/>
      <c r="G55" s="366" t="s">
        <v>39</v>
      </c>
      <c r="H55" s="369">
        <v>1</v>
      </c>
      <c r="I55" s="368">
        <v>400</v>
      </c>
      <c r="J55" s="377">
        <v>400</v>
      </c>
    </row>
    <row r="56" spans="1:10" ht="51" customHeight="1">
      <c r="A56" s="376" t="s">
        <v>1200</v>
      </c>
      <c r="B56" s="367" t="s">
        <v>1251</v>
      </c>
      <c r="C56" s="365" t="s">
        <v>20</v>
      </c>
      <c r="D56" s="365" t="s">
        <v>1252</v>
      </c>
      <c r="E56" s="502" t="s">
        <v>1203</v>
      </c>
      <c r="F56" s="502"/>
      <c r="G56" s="366" t="s">
        <v>101</v>
      </c>
      <c r="H56" s="369">
        <v>1.1299999999999999E-2</v>
      </c>
      <c r="I56" s="368">
        <v>34.44</v>
      </c>
      <c r="J56" s="377">
        <v>0.38</v>
      </c>
    </row>
    <row r="57" spans="1:10" ht="25.5" customHeight="1">
      <c r="A57" s="376" t="s">
        <v>1200</v>
      </c>
      <c r="B57" s="367" t="s">
        <v>1253</v>
      </c>
      <c r="C57" s="365" t="s">
        <v>20</v>
      </c>
      <c r="D57" s="365" t="s">
        <v>1254</v>
      </c>
      <c r="E57" s="502" t="s">
        <v>1203</v>
      </c>
      <c r="F57" s="502"/>
      <c r="G57" s="366" t="s">
        <v>101</v>
      </c>
      <c r="H57" s="369">
        <v>1.32E-2</v>
      </c>
      <c r="I57" s="368">
        <v>18.45</v>
      </c>
      <c r="J57" s="377">
        <v>0.24</v>
      </c>
    </row>
    <row r="58" spans="1:10" ht="25.5" customHeight="1">
      <c r="A58" s="378"/>
      <c r="B58" s="381"/>
      <c r="C58" s="381"/>
      <c r="D58" s="381"/>
      <c r="E58" s="381" t="s">
        <v>1213</v>
      </c>
      <c r="F58" s="379">
        <v>26.44</v>
      </c>
      <c r="G58" s="381" t="s">
        <v>1214</v>
      </c>
      <c r="H58" s="379">
        <v>0</v>
      </c>
      <c r="I58" s="381" t="s">
        <v>1215</v>
      </c>
      <c r="J58" s="380">
        <v>26.44</v>
      </c>
    </row>
    <row r="59" spans="1:10" ht="25.5" customHeight="1" thickBot="1">
      <c r="A59" s="378"/>
      <c r="B59" s="381"/>
      <c r="C59" s="381"/>
      <c r="D59" s="381"/>
      <c r="E59" s="381" t="s">
        <v>1216</v>
      </c>
      <c r="F59" s="379">
        <v>134.76</v>
      </c>
      <c r="G59" s="381"/>
      <c r="H59" s="525" t="s">
        <v>1217</v>
      </c>
      <c r="I59" s="525"/>
      <c r="J59" s="380">
        <v>602.37</v>
      </c>
    </row>
    <row r="60" spans="1:10" ht="15" customHeight="1" thickTop="1">
      <c r="A60" s="382"/>
      <c r="B60" s="360"/>
      <c r="C60" s="360"/>
      <c r="D60" s="360"/>
      <c r="E60" s="360"/>
      <c r="F60" s="360"/>
      <c r="G60" s="360"/>
      <c r="H60" s="360"/>
      <c r="I60" s="360"/>
      <c r="J60" s="383"/>
    </row>
    <row r="61" spans="1:10" ht="25.5" customHeight="1">
      <c r="A61" s="319" t="s">
        <v>44</v>
      </c>
      <c r="B61" s="355" t="s">
        <v>5</v>
      </c>
      <c r="C61" s="370" t="s">
        <v>6</v>
      </c>
      <c r="D61" s="370" t="s">
        <v>7</v>
      </c>
      <c r="E61" s="523" t="s">
        <v>1181</v>
      </c>
      <c r="F61" s="523"/>
      <c r="G61" s="354" t="s">
        <v>8</v>
      </c>
      <c r="H61" s="355" t="s">
        <v>9</v>
      </c>
      <c r="I61" s="355" t="s">
        <v>10</v>
      </c>
      <c r="J61" s="320" t="s">
        <v>12</v>
      </c>
    </row>
    <row r="62" spans="1:10" ht="25.5" customHeight="1">
      <c r="A62" s="323" t="s">
        <v>1182</v>
      </c>
      <c r="B62" s="357" t="s">
        <v>45</v>
      </c>
      <c r="C62" s="371" t="s">
        <v>20</v>
      </c>
      <c r="D62" s="371" t="s">
        <v>46</v>
      </c>
      <c r="E62" s="524" t="s">
        <v>1255</v>
      </c>
      <c r="F62" s="524"/>
      <c r="G62" s="356" t="s">
        <v>39</v>
      </c>
      <c r="H62" s="359">
        <v>1</v>
      </c>
      <c r="I62" s="358">
        <v>97.06</v>
      </c>
      <c r="J62" s="373">
        <v>97.06</v>
      </c>
    </row>
    <row r="63" spans="1:10" ht="25.5" customHeight="1">
      <c r="A63" s="374" t="s">
        <v>1184</v>
      </c>
      <c r="B63" s="362" t="s">
        <v>1185</v>
      </c>
      <c r="C63" s="372" t="s">
        <v>20</v>
      </c>
      <c r="D63" s="372" t="s">
        <v>1186</v>
      </c>
      <c r="E63" s="503" t="s">
        <v>1187</v>
      </c>
      <c r="F63" s="503"/>
      <c r="G63" s="361" t="s">
        <v>28</v>
      </c>
      <c r="H63" s="364">
        <v>0.49199999999999999</v>
      </c>
      <c r="I63" s="363">
        <v>23.76</v>
      </c>
      <c r="J63" s="375">
        <v>11.68</v>
      </c>
    </row>
    <row r="64" spans="1:10" ht="15" customHeight="1">
      <c r="A64" s="374" t="s">
        <v>1184</v>
      </c>
      <c r="B64" s="362" t="s">
        <v>1188</v>
      </c>
      <c r="C64" s="372" t="s">
        <v>20</v>
      </c>
      <c r="D64" s="372" t="s">
        <v>1189</v>
      </c>
      <c r="E64" s="503" t="s">
        <v>1187</v>
      </c>
      <c r="F64" s="503"/>
      <c r="G64" s="361" t="s">
        <v>28</v>
      </c>
      <c r="H64" s="364">
        <v>0.73499999999999999</v>
      </c>
      <c r="I64" s="363">
        <v>28.12</v>
      </c>
      <c r="J64" s="375">
        <v>20.66</v>
      </c>
    </row>
    <row r="65" spans="1:10" ht="26.45" customHeight="1">
      <c r="A65" s="374" t="s">
        <v>1184</v>
      </c>
      <c r="B65" s="362" t="s">
        <v>1190</v>
      </c>
      <c r="C65" s="372" t="s">
        <v>20</v>
      </c>
      <c r="D65" s="372" t="s">
        <v>1191</v>
      </c>
      <c r="E65" s="503" t="s">
        <v>1192</v>
      </c>
      <c r="F65" s="503"/>
      <c r="G65" s="361" t="s">
        <v>1193</v>
      </c>
      <c r="H65" s="364">
        <v>6.6E-3</v>
      </c>
      <c r="I65" s="363">
        <v>29.32</v>
      </c>
      <c r="J65" s="375">
        <v>0.19</v>
      </c>
    </row>
    <row r="66" spans="1:10" ht="15" customHeight="1">
      <c r="A66" s="374" t="s">
        <v>1184</v>
      </c>
      <c r="B66" s="362" t="s">
        <v>1194</v>
      </c>
      <c r="C66" s="372" t="s">
        <v>20</v>
      </c>
      <c r="D66" s="372" t="s">
        <v>1195</v>
      </c>
      <c r="E66" s="503" t="s">
        <v>1192</v>
      </c>
      <c r="F66" s="503"/>
      <c r="G66" s="361" t="s">
        <v>1196</v>
      </c>
      <c r="H66" s="364">
        <v>2.64E-2</v>
      </c>
      <c r="I66" s="363">
        <v>27.65</v>
      </c>
      <c r="J66" s="375">
        <v>0.72</v>
      </c>
    </row>
    <row r="67" spans="1:10" ht="51" customHeight="1">
      <c r="A67" s="374" t="s">
        <v>1184</v>
      </c>
      <c r="B67" s="362" t="s">
        <v>1197</v>
      </c>
      <c r="C67" s="372" t="s">
        <v>20</v>
      </c>
      <c r="D67" s="372" t="s">
        <v>1198</v>
      </c>
      <c r="E67" s="503" t="s">
        <v>1199</v>
      </c>
      <c r="F67" s="503"/>
      <c r="G67" s="361" t="s">
        <v>70</v>
      </c>
      <c r="H67" s="364">
        <v>6.1000000000000004E-3</v>
      </c>
      <c r="I67" s="363">
        <v>641.41</v>
      </c>
      <c r="J67" s="375">
        <v>3.91</v>
      </c>
    </row>
    <row r="68" spans="1:10" ht="15" customHeight="1">
      <c r="A68" s="376" t="s">
        <v>1200</v>
      </c>
      <c r="B68" s="367" t="s">
        <v>1256</v>
      </c>
      <c r="C68" s="365" t="s">
        <v>20</v>
      </c>
      <c r="D68" s="365" t="s">
        <v>1257</v>
      </c>
      <c r="E68" s="502" t="s">
        <v>1203</v>
      </c>
      <c r="F68" s="502"/>
      <c r="G68" s="366" t="s">
        <v>22</v>
      </c>
      <c r="H68" s="369">
        <v>1.2273000000000001</v>
      </c>
      <c r="I68" s="368">
        <v>10.75</v>
      </c>
      <c r="J68" s="377">
        <v>13.19</v>
      </c>
    </row>
    <row r="69" spans="1:10" ht="51" customHeight="1">
      <c r="A69" s="376" t="s">
        <v>1200</v>
      </c>
      <c r="B69" s="367" t="s">
        <v>1258</v>
      </c>
      <c r="C69" s="365" t="s">
        <v>20</v>
      </c>
      <c r="D69" s="365" t="s">
        <v>1259</v>
      </c>
      <c r="E69" s="502" t="s">
        <v>1203</v>
      </c>
      <c r="F69" s="502"/>
      <c r="G69" s="366" t="s">
        <v>101</v>
      </c>
      <c r="H69" s="369">
        <v>6.8000000000000005E-2</v>
      </c>
      <c r="I69" s="368">
        <v>17.8</v>
      </c>
      <c r="J69" s="377">
        <v>1.21</v>
      </c>
    </row>
    <row r="70" spans="1:10" ht="15" customHeight="1">
      <c r="A70" s="376" t="s">
        <v>1200</v>
      </c>
      <c r="B70" s="367" t="s">
        <v>1260</v>
      </c>
      <c r="C70" s="365" t="s">
        <v>20</v>
      </c>
      <c r="D70" s="365" t="s">
        <v>1261</v>
      </c>
      <c r="E70" s="502" t="s">
        <v>1203</v>
      </c>
      <c r="F70" s="502"/>
      <c r="G70" s="366" t="s">
        <v>22</v>
      </c>
      <c r="H70" s="369">
        <v>2</v>
      </c>
      <c r="I70" s="368">
        <v>7.67</v>
      </c>
      <c r="J70" s="377">
        <v>15.34</v>
      </c>
    </row>
    <row r="71" spans="1:10" ht="25.5" customHeight="1">
      <c r="A71" s="376" t="s">
        <v>1200</v>
      </c>
      <c r="B71" s="367" t="s">
        <v>1262</v>
      </c>
      <c r="C71" s="365" t="s">
        <v>20</v>
      </c>
      <c r="D71" s="365" t="s">
        <v>1263</v>
      </c>
      <c r="E71" s="502" t="s">
        <v>1203</v>
      </c>
      <c r="F71" s="502"/>
      <c r="G71" s="366" t="s">
        <v>39</v>
      </c>
      <c r="H71" s="369">
        <v>0.58530000000000004</v>
      </c>
      <c r="I71" s="368">
        <v>51.54</v>
      </c>
      <c r="J71" s="377">
        <v>30.16</v>
      </c>
    </row>
    <row r="72" spans="1:10" ht="25.5" customHeight="1">
      <c r="A72" s="378"/>
      <c r="B72" s="381"/>
      <c r="C72" s="381"/>
      <c r="D72" s="381"/>
      <c r="E72" s="381" t="s">
        <v>1213</v>
      </c>
      <c r="F72" s="379">
        <v>21.67</v>
      </c>
      <c r="G72" s="381" t="s">
        <v>1214</v>
      </c>
      <c r="H72" s="379">
        <v>0</v>
      </c>
      <c r="I72" s="381" t="s">
        <v>1215</v>
      </c>
      <c r="J72" s="380">
        <v>21.67</v>
      </c>
    </row>
    <row r="73" spans="1:10" ht="25.5" customHeight="1" thickBot="1">
      <c r="A73" s="378"/>
      <c r="B73" s="381"/>
      <c r="C73" s="381"/>
      <c r="D73" s="381"/>
      <c r="E73" s="381" t="s">
        <v>1216</v>
      </c>
      <c r="F73" s="379">
        <v>27.97</v>
      </c>
      <c r="G73" s="381"/>
      <c r="H73" s="525" t="s">
        <v>1217</v>
      </c>
      <c r="I73" s="525"/>
      <c r="J73" s="380">
        <v>125.03</v>
      </c>
    </row>
    <row r="74" spans="1:10" ht="25.5" customHeight="1" thickTop="1">
      <c r="A74" s="382"/>
      <c r="B74" s="360"/>
      <c r="C74" s="360"/>
      <c r="D74" s="360"/>
      <c r="E74" s="360"/>
      <c r="F74" s="360"/>
      <c r="G74" s="360"/>
      <c r="H74" s="360"/>
      <c r="I74" s="360"/>
      <c r="J74" s="383"/>
    </row>
    <row r="75" spans="1:10" ht="25.5" customHeight="1">
      <c r="A75" s="319" t="s">
        <v>47</v>
      </c>
      <c r="B75" s="355" t="s">
        <v>5</v>
      </c>
      <c r="C75" s="370" t="s">
        <v>6</v>
      </c>
      <c r="D75" s="370" t="s">
        <v>7</v>
      </c>
      <c r="E75" s="523" t="s">
        <v>1181</v>
      </c>
      <c r="F75" s="523"/>
      <c r="G75" s="354" t="s">
        <v>8</v>
      </c>
      <c r="H75" s="355" t="s">
        <v>9</v>
      </c>
      <c r="I75" s="355" t="s">
        <v>10</v>
      </c>
      <c r="J75" s="320" t="s">
        <v>12</v>
      </c>
    </row>
    <row r="76" spans="1:10" ht="25.5" customHeight="1">
      <c r="A76" s="323" t="s">
        <v>1182</v>
      </c>
      <c r="B76" s="357" t="s">
        <v>48</v>
      </c>
      <c r="C76" s="371" t="s">
        <v>20</v>
      </c>
      <c r="D76" s="371" t="s">
        <v>49</v>
      </c>
      <c r="E76" s="524" t="s">
        <v>1264</v>
      </c>
      <c r="F76" s="524"/>
      <c r="G76" s="356" t="s">
        <v>39</v>
      </c>
      <c r="H76" s="359">
        <v>1</v>
      </c>
      <c r="I76" s="358">
        <v>1115.23</v>
      </c>
      <c r="J76" s="373">
        <v>1115.23</v>
      </c>
    </row>
    <row r="77" spans="1:10" ht="26.45" customHeight="1">
      <c r="A77" s="374" t="s">
        <v>1184</v>
      </c>
      <c r="B77" s="362" t="s">
        <v>524</v>
      </c>
      <c r="C77" s="372" t="s">
        <v>20</v>
      </c>
      <c r="D77" s="372" t="s">
        <v>525</v>
      </c>
      <c r="E77" s="503" t="s">
        <v>1265</v>
      </c>
      <c r="F77" s="503"/>
      <c r="G77" s="361" t="s">
        <v>62</v>
      </c>
      <c r="H77" s="364">
        <v>1.9300000000000001E-2</v>
      </c>
      <c r="I77" s="363">
        <v>38.31</v>
      </c>
      <c r="J77" s="375">
        <v>0.73</v>
      </c>
    </row>
    <row r="78" spans="1:10" ht="14.25" customHeight="1">
      <c r="A78" s="374" t="s">
        <v>1184</v>
      </c>
      <c r="B78" s="362" t="s">
        <v>1266</v>
      </c>
      <c r="C78" s="372" t="s">
        <v>20</v>
      </c>
      <c r="D78" s="372" t="s">
        <v>1267</v>
      </c>
      <c r="E78" s="503" t="s">
        <v>1268</v>
      </c>
      <c r="F78" s="503"/>
      <c r="G78" s="361" t="s">
        <v>39</v>
      </c>
      <c r="H78" s="364">
        <v>9.64E-2</v>
      </c>
      <c r="I78" s="363">
        <v>805.65</v>
      </c>
      <c r="J78" s="375">
        <v>77.66</v>
      </c>
    </row>
    <row r="79" spans="1:10" ht="15" customHeight="1">
      <c r="A79" s="374" t="s">
        <v>1184</v>
      </c>
      <c r="B79" s="362" t="s">
        <v>1269</v>
      </c>
      <c r="C79" s="372" t="s">
        <v>20</v>
      </c>
      <c r="D79" s="372" t="s">
        <v>1270</v>
      </c>
      <c r="E79" s="503" t="s">
        <v>1271</v>
      </c>
      <c r="F79" s="503"/>
      <c r="G79" s="361" t="s">
        <v>70</v>
      </c>
      <c r="H79" s="364">
        <v>2.3900000000000001E-2</v>
      </c>
      <c r="I79" s="363">
        <v>1115.8</v>
      </c>
      <c r="J79" s="375">
        <v>26.66</v>
      </c>
    </row>
    <row r="80" spans="1:10" ht="14.45" customHeight="1">
      <c r="A80" s="374" t="s">
        <v>1184</v>
      </c>
      <c r="B80" s="362" t="s">
        <v>1272</v>
      </c>
      <c r="C80" s="372" t="s">
        <v>20</v>
      </c>
      <c r="D80" s="372" t="s">
        <v>1273</v>
      </c>
      <c r="E80" s="503" t="s">
        <v>1274</v>
      </c>
      <c r="F80" s="503"/>
      <c r="G80" s="361" t="s">
        <v>62</v>
      </c>
      <c r="H80" s="364">
        <v>1.9300000000000001E-2</v>
      </c>
      <c r="I80" s="363">
        <v>353.33</v>
      </c>
      <c r="J80" s="375">
        <v>6.81</v>
      </c>
    </row>
    <row r="81" spans="1:10" ht="14.25" customHeight="1">
      <c r="A81" s="374" t="s">
        <v>1184</v>
      </c>
      <c r="B81" s="362" t="s">
        <v>1275</v>
      </c>
      <c r="C81" s="372" t="s">
        <v>20</v>
      </c>
      <c r="D81" s="372" t="s">
        <v>1276</v>
      </c>
      <c r="E81" s="503" t="s">
        <v>1274</v>
      </c>
      <c r="F81" s="503"/>
      <c r="G81" s="361" t="s">
        <v>62</v>
      </c>
      <c r="H81" s="364">
        <v>0.1734</v>
      </c>
      <c r="I81" s="363">
        <v>28.24</v>
      </c>
      <c r="J81" s="375">
        <v>4.8899999999999997</v>
      </c>
    </row>
    <row r="82" spans="1:10" ht="14.25" customHeight="1">
      <c r="A82" s="374" t="s">
        <v>1184</v>
      </c>
      <c r="B82" s="362" t="s">
        <v>1277</v>
      </c>
      <c r="C82" s="372" t="s">
        <v>20</v>
      </c>
      <c r="D82" s="372" t="s">
        <v>1278</v>
      </c>
      <c r="E82" s="503" t="s">
        <v>1279</v>
      </c>
      <c r="F82" s="503"/>
      <c r="G82" s="361" t="s">
        <v>39</v>
      </c>
      <c r="H82" s="364">
        <v>0.1023</v>
      </c>
      <c r="I82" s="363">
        <v>100.35</v>
      </c>
      <c r="J82" s="375">
        <v>10.26</v>
      </c>
    </row>
    <row r="83" spans="1:10" ht="14.25" customHeight="1">
      <c r="A83" s="374" t="s">
        <v>1184</v>
      </c>
      <c r="B83" s="362" t="s">
        <v>1280</v>
      </c>
      <c r="C83" s="372" t="s">
        <v>20</v>
      </c>
      <c r="D83" s="372" t="s">
        <v>1281</v>
      </c>
      <c r="E83" s="503" t="s">
        <v>1282</v>
      </c>
      <c r="F83" s="503"/>
      <c r="G83" s="361" t="s">
        <v>62</v>
      </c>
      <c r="H83" s="364">
        <v>3.85E-2</v>
      </c>
      <c r="I83" s="363">
        <v>593.80999999999995</v>
      </c>
      <c r="J83" s="375">
        <v>22.86</v>
      </c>
    </row>
    <row r="84" spans="1:10" ht="14.25" customHeight="1">
      <c r="A84" s="374" t="s">
        <v>1184</v>
      </c>
      <c r="B84" s="362" t="s">
        <v>1283</v>
      </c>
      <c r="C84" s="372" t="s">
        <v>20</v>
      </c>
      <c r="D84" s="372" t="s">
        <v>1284</v>
      </c>
      <c r="E84" s="503" t="s">
        <v>1282</v>
      </c>
      <c r="F84" s="503"/>
      <c r="G84" s="361" t="s">
        <v>62</v>
      </c>
      <c r="H84" s="364">
        <v>1.9300000000000001E-2</v>
      </c>
      <c r="I84" s="363">
        <v>400.48</v>
      </c>
      <c r="J84" s="375">
        <v>7.72</v>
      </c>
    </row>
    <row r="85" spans="1:10" ht="14.25" customHeight="1">
      <c r="A85" s="374" t="s">
        <v>1184</v>
      </c>
      <c r="B85" s="362" t="s">
        <v>1285</v>
      </c>
      <c r="C85" s="372" t="s">
        <v>20</v>
      </c>
      <c r="D85" s="372" t="s">
        <v>1286</v>
      </c>
      <c r="E85" s="503" t="s">
        <v>1282</v>
      </c>
      <c r="F85" s="503"/>
      <c r="G85" s="361" t="s">
        <v>62</v>
      </c>
      <c r="H85" s="364">
        <v>3.85E-2</v>
      </c>
      <c r="I85" s="363">
        <v>254.57</v>
      </c>
      <c r="J85" s="375">
        <v>9.8000000000000007</v>
      </c>
    </row>
    <row r="86" spans="1:10" ht="14.25" customHeight="1">
      <c r="A86" s="374" t="s">
        <v>1184</v>
      </c>
      <c r="B86" s="362" t="s">
        <v>1287</v>
      </c>
      <c r="C86" s="372" t="s">
        <v>20</v>
      </c>
      <c r="D86" s="372" t="s">
        <v>1288</v>
      </c>
      <c r="E86" s="503" t="s">
        <v>1289</v>
      </c>
      <c r="F86" s="503"/>
      <c r="G86" s="361" t="s">
        <v>39</v>
      </c>
      <c r="H86" s="364">
        <v>3.85E-2</v>
      </c>
      <c r="I86" s="363">
        <v>33.69</v>
      </c>
      <c r="J86" s="375">
        <v>1.29</v>
      </c>
    </row>
    <row r="87" spans="1:10" ht="14.25" customHeight="1">
      <c r="A87" s="374" t="s">
        <v>1184</v>
      </c>
      <c r="B87" s="362" t="s">
        <v>1290</v>
      </c>
      <c r="C87" s="372" t="s">
        <v>20</v>
      </c>
      <c r="D87" s="372" t="s">
        <v>1291</v>
      </c>
      <c r="E87" s="503" t="s">
        <v>1292</v>
      </c>
      <c r="F87" s="503"/>
      <c r="G87" s="361" t="s">
        <v>39</v>
      </c>
      <c r="H87" s="364">
        <v>0.20469999999999999</v>
      </c>
      <c r="I87" s="363">
        <v>10.119999999999999</v>
      </c>
      <c r="J87" s="375">
        <v>2.0699999999999998</v>
      </c>
    </row>
    <row r="88" spans="1:10" ht="15" customHeight="1">
      <c r="A88" s="374" t="s">
        <v>1184</v>
      </c>
      <c r="B88" s="362" t="s">
        <v>725</v>
      </c>
      <c r="C88" s="372" t="s">
        <v>20</v>
      </c>
      <c r="D88" s="372" t="s">
        <v>726</v>
      </c>
      <c r="E88" s="503" t="s">
        <v>1293</v>
      </c>
      <c r="F88" s="503"/>
      <c r="G88" s="361" t="s">
        <v>39</v>
      </c>
      <c r="H88" s="364">
        <v>4.4976000000000003</v>
      </c>
      <c r="I88" s="363">
        <v>14.29</v>
      </c>
      <c r="J88" s="375">
        <v>64.27</v>
      </c>
    </row>
    <row r="89" spans="1:10" ht="15" customHeight="1">
      <c r="A89" s="374" t="s">
        <v>1184</v>
      </c>
      <c r="B89" s="362" t="s">
        <v>1294</v>
      </c>
      <c r="C89" s="372" t="s">
        <v>20</v>
      </c>
      <c r="D89" s="372" t="s">
        <v>1295</v>
      </c>
      <c r="E89" s="503" t="s">
        <v>1296</v>
      </c>
      <c r="F89" s="503"/>
      <c r="G89" s="361" t="s">
        <v>62</v>
      </c>
      <c r="H89" s="364">
        <v>3.85E-2</v>
      </c>
      <c r="I89" s="363">
        <v>43.11</v>
      </c>
      <c r="J89" s="375">
        <v>1.65</v>
      </c>
    </row>
    <row r="90" spans="1:10" ht="26.45" customHeight="1">
      <c r="A90" s="374" t="s">
        <v>1184</v>
      </c>
      <c r="B90" s="362" t="s">
        <v>337</v>
      </c>
      <c r="C90" s="372" t="s">
        <v>20</v>
      </c>
      <c r="D90" s="372" t="s">
        <v>338</v>
      </c>
      <c r="E90" s="503" t="s">
        <v>1297</v>
      </c>
      <c r="F90" s="503"/>
      <c r="G90" s="361" t="s">
        <v>22</v>
      </c>
      <c r="H90" s="364">
        <v>0.13880000000000001</v>
      </c>
      <c r="I90" s="363">
        <v>22.92</v>
      </c>
      <c r="J90" s="375">
        <v>3.18</v>
      </c>
    </row>
    <row r="91" spans="1:10" ht="26.45" customHeight="1">
      <c r="A91" s="374" t="s">
        <v>1184</v>
      </c>
      <c r="B91" s="362" t="s">
        <v>340</v>
      </c>
      <c r="C91" s="372" t="s">
        <v>20</v>
      </c>
      <c r="D91" s="372" t="s">
        <v>341</v>
      </c>
      <c r="E91" s="503" t="s">
        <v>1297</v>
      </c>
      <c r="F91" s="503"/>
      <c r="G91" s="361" t="s">
        <v>22</v>
      </c>
      <c r="H91" s="364">
        <v>0.12529999999999999</v>
      </c>
      <c r="I91" s="363">
        <v>29.34</v>
      </c>
      <c r="J91" s="375">
        <v>3.67</v>
      </c>
    </row>
    <row r="92" spans="1:10" ht="25.5" customHeight="1">
      <c r="A92" s="374" t="s">
        <v>1184</v>
      </c>
      <c r="B92" s="362" t="s">
        <v>307</v>
      </c>
      <c r="C92" s="372" t="s">
        <v>20</v>
      </c>
      <c r="D92" s="372" t="s">
        <v>308</v>
      </c>
      <c r="E92" s="503" t="s">
        <v>1297</v>
      </c>
      <c r="F92" s="503"/>
      <c r="G92" s="361" t="s">
        <v>22</v>
      </c>
      <c r="H92" s="364">
        <v>0.1472</v>
      </c>
      <c r="I92" s="363">
        <v>40.869999999999997</v>
      </c>
      <c r="J92" s="375">
        <v>6.01</v>
      </c>
    </row>
    <row r="93" spans="1:10" ht="15" customHeight="1">
      <c r="A93" s="374" t="s">
        <v>1184</v>
      </c>
      <c r="B93" s="362" t="s">
        <v>1298</v>
      </c>
      <c r="C93" s="372" t="s">
        <v>20</v>
      </c>
      <c r="D93" s="372" t="s">
        <v>1299</v>
      </c>
      <c r="E93" s="503" t="s">
        <v>1297</v>
      </c>
      <c r="F93" s="503"/>
      <c r="G93" s="361" t="s">
        <v>62</v>
      </c>
      <c r="H93" s="364">
        <v>7.7100000000000002E-2</v>
      </c>
      <c r="I93" s="363">
        <v>10.78</v>
      </c>
      <c r="J93" s="375">
        <v>0.83</v>
      </c>
    </row>
    <row r="94" spans="1:10" ht="26.45" customHeight="1">
      <c r="A94" s="374" t="s">
        <v>1184</v>
      </c>
      <c r="B94" s="362" t="s">
        <v>1300</v>
      </c>
      <c r="C94" s="372" t="s">
        <v>20</v>
      </c>
      <c r="D94" s="372" t="s">
        <v>1301</v>
      </c>
      <c r="E94" s="503" t="s">
        <v>1297</v>
      </c>
      <c r="F94" s="503"/>
      <c r="G94" s="361" t="s">
        <v>62</v>
      </c>
      <c r="H94" s="364">
        <v>5.7799999999999997E-2</v>
      </c>
      <c r="I94" s="363">
        <v>11.04</v>
      </c>
      <c r="J94" s="375">
        <v>0.63</v>
      </c>
    </row>
    <row r="95" spans="1:10" ht="25.5" customHeight="1">
      <c r="A95" s="374" t="s">
        <v>1184</v>
      </c>
      <c r="B95" s="362" t="s">
        <v>1302</v>
      </c>
      <c r="C95" s="372" t="s">
        <v>20</v>
      </c>
      <c r="D95" s="372" t="s">
        <v>1303</v>
      </c>
      <c r="E95" s="503" t="s">
        <v>1297</v>
      </c>
      <c r="F95" s="503"/>
      <c r="G95" s="361" t="s">
        <v>62</v>
      </c>
      <c r="H95" s="364">
        <v>1.9300000000000001E-2</v>
      </c>
      <c r="I95" s="363">
        <v>17.59</v>
      </c>
      <c r="J95" s="375">
        <v>0.33</v>
      </c>
    </row>
    <row r="96" spans="1:10" ht="14.25" customHeight="1">
      <c r="A96" s="374" t="s">
        <v>1184</v>
      </c>
      <c r="B96" s="362" t="s">
        <v>1304</v>
      </c>
      <c r="C96" s="372" t="s">
        <v>20</v>
      </c>
      <c r="D96" s="372" t="s">
        <v>1305</v>
      </c>
      <c r="E96" s="503" t="s">
        <v>1297</v>
      </c>
      <c r="F96" s="503"/>
      <c r="G96" s="361" t="s">
        <v>62</v>
      </c>
      <c r="H96" s="364">
        <v>5.7799999999999997E-2</v>
      </c>
      <c r="I96" s="363">
        <v>49.85</v>
      </c>
      <c r="J96" s="375">
        <v>2.88</v>
      </c>
    </row>
    <row r="97" spans="1:10" ht="15" customHeight="1">
      <c r="A97" s="374" t="s">
        <v>1184</v>
      </c>
      <c r="B97" s="362" t="s">
        <v>1306</v>
      </c>
      <c r="C97" s="372" t="s">
        <v>20</v>
      </c>
      <c r="D97" s="372" t="s">
        <v>1307</v>
      </c>
      <c r="E97" s="503" t="s">
        <v>1297</v>
      </c>
      <c r="F97" s="503"/>
      <c r="G97" s="361" t="s">
        <v>62</v>
      </c>
      <c r="H97" s="364">
        <v>5.7799999999999997E-2</v>
      </c>
      <c r="I97" s="363">
        <v>28.58</v>
      </c>
      <c r="J97" s="375">
        <v>1.65</v>
      </c>
    </row>
    <row r="98" spans="1:10" ht="15" customHeight="1">
      <c r="A98" s="374" t="s">
        <v>1184</v>
      </c>
      <c r="B98" s="362" t="s">
        <v>1308</v>
      </c>
      <c r="C98" s="372" t="s">
        <v>20</v>
      </c>
      <c r="D98" s="372" t="s">
        <v>1309</v>
      </c>
      <c r="E98" s="503" t="s">
        <v>1297</v>
      </c>
      <c r="F98" s="503"/>
      <c r="G98" s="361" t="s">
        <v>62</v>
      </c>
      <c r="H98" s="364">
        <v>3.85E-2</v>
      </c>
      <c r="I98" s="363">
        <v>51.31</v>
      </c>
      <c r="J98" s="375">
        <v>1.97</v>
      </c>
    </row>
    <row r="99" spans="1:10" ht="14.25" customHeight="1">
      <c r="A99" s="374" t="s">
        <v>1184</v>
      </c>
      <c r="B99" s="362" t="s">
        <v>1310</v>
      </c>
      <c r="C99" s="372" t="s">
        <v>20</v>
      </c>
      <c r="D99" s="372" t="s">
        <v>1311</v>
      </c>
      <c r="E99" s="503" t="s">
        <v>1312</v>
      </c>
      <c r="F99" s="503"/>
      <c r="G99" s="361" t="s">
        <v>22</v>
      </c>
      <c r="H99" s="364">
        <v>0.1002</v>
      </c>
      <c r="I99" s="363">
        <v>8.06</v>
      </c>
      <c r="J99" s="375">
        <v>0.8</v>
      </c>
    </row>
    <row r="100" spans="1:10" ht="14.25" customHeight="1">
      <c r="A100" s="374" t="s">
        <v>1184</v>
      </c>
      <c r="B100" s="362" t="s">
        <v>1313</v>
      </c>
      <c r="C100" s="372" t="s">
        <v>20</v>
      </c>
      <c r="D100" s="372" t="s">
        <v>1314</v>
      </c>
      <c r="E100" s="503" t="s">
        <v>1312</v>
      </c>
      <c r="F100" s="503"/>
      <c r="G100" s="361" t="s">
        <v>22</v>
      </c>
      <c r="H100" s="364">
        <v>0.1002</v>
      </c>
      <c r="I100" s="363">
        <v>16.47</v>
      </c>
      <c r="J100" s="375">
        <v>1.65</v>
      </c>
    </row>
    <row r="101" spans="1:10" ht="14.25" customHeight="1">
      <c r="A101" s="374" t="s">
        <v>1184</v>
      </c>
      <c r="B101" s="362" t="s">
        <v>1315</v>
      </c>
      <c r="C101" s="372" t="s">
        <v>20</v>
      </c>
      <c r="D101" s="372" t="s">
        <v>1316</v>
      </c>
      <c r="E101" s="503" t="s">
        <v>1317</v>
      </c>
      <c r="F101" s="503"/>
      <c r="G101" s="361" t="s">
        <v>62</v>
      </c>
      <c r="H101" s="364">
        <v>3.85E-2</v>
      </c>
      <c r="I101" s="363">
        <v>363.06</v>
      </c>
      <c r="J101" s="375">
        <v>13.97</v>
      </c>
    </row>
    <row r="102" spans="1:10" ht="14.25" customHeight="1">
      <c r="A102" s="374" t="s">
        <v>1184</v>
      </c>
      <c r="B102" s="362" t="s">
        <v>1318</v>
      </c>
      <c r="C102" s="372" t="s">
        <v>20</v>
      </c>
      <c r="D102" s="372" t="s">
        <v>1319</v>
      </c>
      <c r="E102" s="503" t="s">
        <v>1317</v>
      </c>
      <c r="F102" s="503"/>
      <c r="G102" s="361" t="s">
        <v>62</v>
      </c>
      <c r="H102" s="364">
        <v>5.7799999999999997E-2</v>
      </c>
      <c r="I102" s="363">
        <v>395.88</v>
      </c>
      <c r="J102" s="375">
        <v>22.88</v>
      </c>
    </row>
    <row r="103" spans="1:10" ht="14.25" customHeight="1">
      <c r="A103" s="374" t="s">
        <v>1184</v>
      </c>
      <c r="B103" s="362" t="s">
        <v>1320</v>
      </c>
      <c r="C103" s="372" t="s">
        <v>20</v>
      </c>
      <c r="D103" s="372" t="s">
        <v>1321</v>
      </c>
      <c r="E103" s="503" t="s">
        <v>1312</v>
      </c>
      <c r="F103" s="503"/>
      <c r="G103" s="361" t="s">
        <v>22</v>
      </c>
      <c r="H103" s="364">
        <v>0.53</v>
      </c>
      <c r="I103" s="363">
        <v>11.18</v>
      </c>
      <c r="J103" s="375">
        <v>5.92</v>
      </c>
    </row>
    <row r="104" spans="1:10" ht="14.25" customHeight="1">
      <c r="A104" s="374" t="s">
        <v>1184</v>
      </c>
      <c r="B104" s="362" t="s">
        <v>1322</v>
      </c>
      <c r="C104" s="372" t="s">
        <v>20</v>
      </c>
      <c r="D104" s="372" t="s">
        <v>1323</v>
      </c>
      <c r="E104" s="503" t="s">
        <v>1312</v>
      </c>
      <c r="F104" s="503"/>
      <c r="G104" s="361" t="s">
        <v>22</v>
      </c>
      <c r="H104" s="364">
        <v>1.7343999999999999</v>
      </c>
      <c r="I104" s="363">
        <v>4.16</v>
      </c>
      <c r="J104" s="375">
        <v>7.21</v>
      </c>
    </row>
    <row r="105" spans="1:10" ht="14.25" customHeight="1">
      <c r="A105" s="374" t="s">
        <v>1184</v>
      </c>
      <c r="B105" s="362" t="s">
        <v>186</v>
      </c>
      <c r="C105" s="372" t="s">
        <v>20</v>
      </c>
      <c r="D105" s="372" t="s">
        <v>187</v>
      </c>
      <c r="E105" s="503" t="s">
        <v>1317</v>
      </c>
      <c r="F105" s="503"/>
      <c r="G105" s="361" t="s">
        <v>39</v>
      </c>
      <c r="H105" s="364">
        <v>3.2399999999999998E-2</v>
      </c>
      <c r="I105" s="363">
        <v>501.41</v>
      </c>
      <c r="J105" s="375">
        <v>16.239999999999998</v>
      </c>
    </row>
    <row r="106" spans="1:10" ht="26.45" customHeight="1">
      <c r="A106" s="374" t="s">
        <v>1184</v>
      </c>
      <c r="B106" s="362" t="s">
        <v>427</v>
      </c>
      <c r="C106" s="372" t="s">
        <v>20</v>
      </c>
      <c r="D106" s="372" t="s">
        <v>428</v>
      </c>
      <c r="E106" s="503" t="s">
        <v>1324</v>
      </c>
      <c r="F106" s="503"/>
      <c r="G106" s="361" t="s">
        <v>22</v>
      </c>
      <c r="H106" s="364">
        <v>0.53</v>
      </c>
      <c r="I106" s="363">
        <v>10.64</v>
      </c>
      <c r="J106" s="375">
        <v>5.63</v>
      </c>
    </row>
    <row r="107" spans="1:10" ht="15" customHeight="1">
      <c r="A107" s="374" t="s">
        <v>1184</v>
      </c>
      <c r="B107" s="362" t="s">
        <v>1325</v>
      </c>
      <c r="C107" s="372" t="s">
        <v>20</v>
      </c>
      <c r="D107" s="372" t="s">
        <v>1326</v>
      </c>
      <c r="E107" s="503" t="s">
        <v>1324</v>
      </c>
      <c r="F107" s="503"/>
      <c r="G107" s="361" t="s">
        <v>22</v>
      </c>
      <c r="H107" s="364">
        <v>1.7343999999999999</v>
      </c>
      <c r="I107" s="363">
        <v>13.73</v>
      </c>
      <c r="J107" s="375">
        <v>23.81</v>
      </c>
    </row>
    <row r="108" spans="1:10" ht="15" customHeight="1">
      <c r="A108" s="374" t="s">
        <v>1184</v>
      </c>
      <c r="B108" s="362" t="s">
        <v>1327</v>
      </c>
      <c r="C108" s="372" t="s">
        <v>20</v>
      </c>
      <c r="D108" s="372" t="s">
        <v>1328</v>
      </c>
      <c r="E108" s="503" t="s">
        <v>1324</v>
      </c>
      <c r="F108" s="503"/>
      <c r="G108" s="361" t="s">
        <v>62</v>
      </c>
      <c r="H108" s="364">
        <v>0.19270000000000001</v>
      </c>
      <c r="I108" s="363">
        <v>17.850000000000001</v>
      </c>
      <c r="J108" s="375">
        <v>3.43</v>
      </c>
    </row>
    <row r="109" spans="1:10" ht="15" customHeight="1">
      <c r="A109" s="374" t="s">
        <v>1184</v>
      </c>
      <c r="B109" s="362" t="s">
        <v>1329</v>
      </c>
      <c r="C109" s="372" t="s">
        <v>20</v>
      </c>
      <c r="D109" s="372" t="s">
        <v>1330</v>
      </c>
      <c r="E109" s="503" t="s">
        <v>1324</v>
      </c>
      <c r="F109" s="503"/>
      <c r="G109" s="361" t="s">
        <v>22</v>
      </c>
      <c r="H109" s="364">
        <v>1.4165000000000001</v>
      </c>
      <c r="I109" s="363">
        <v>3.28</v>
      </c>
      <c r="J109" s="375">
        <v>4.6399999999999997</v>
      </c>
    </row>
    <row r="110" spans="1:10" ht="26.45" customHeight="1">
      <c r="A110" s="374" t="s">
        <v>1184</v>
      </c>
      <c r="B110" s="362" t="s">
        <v>479</v>
      </c>
      <c r="C110" s="372" t="s">
        <v>20</v>
      </c>
      <c r="D110" s="372" t="s">
        <v>480</v>
      </c>
      <c r="E110" s="503" t="s">
        <v>1324</v>
      </c>
      <c r="F110" s="503"/>
      <c r="G110" s="361" t="s">
        <v>22</v>
      </c>
      <c r="H110" s="364">
        <v>3.4689000000000001</v>
      </c>
      <c r="I110" s="363">
        <v>4.78</v>
      </c>
      <c r="J110" s="375">
        <v>16.579999999999998</v>
      </c>
    </row>
    <row r="111" spans="1:10" ht="15" customHeight="1">
      <c r="A111" s="374" t="s">
        <v>1184</v>
      </c>
      <c r="B111" s="362" t="s">
        <v>482</v>
      </c>
      <c r="C111" s="372" t="s">
        <v>20</v>
      </c>
      <c r="D111" s="372" t="s">
        <v>483</v>
      </c>
      <c r="E111" s="503" t="s">
        <v>1324</v>
      </c>
      <c r="F111" s="503"/>
      <c r="G111" s="361" t="s">
        <v>22</v>
      </c>
      <c r="H111" s="364">
        <v>2.0234999999999999</v>
      </c>
      <c r="I111" s="363">
        <v>7.41</v>
      </c>
      <c r="J111" s="375">
        <v>14.99</v>
      </c>
    </row>
    <row r="112" spans="1:10" ht="14.45" customHeight="1">
      <c r="A112" s="374" t="s">
        <v>1184</v>
      </c>
      <c r="B112" s="362" t="s">
        <v>1331</v>
      </c>
      <c r="C112" s="372" t="s">
        <v>20</v>
      </c>
      <c r="D112" s="372" t="s">
        <v>1332</v>
      </c>
      <c r="E112" s="503" t="s">
        <v>1324</v>
      </c>
      <c r="F112" s="503"/>
      <c r="G112" s="361" t="s">
        <v>62</v>
      </c>
      <c r="H112" s="364">
        <v>0.1734</v>
      </c>
      <c r="I112" s="363">
        <v>17.12</v>
      </c>
      <c r="J112" s="375">
        <v>2.96</v>
      </c>
    </row>
    <row r="113" spans="1:10" ht="25.5" customHeight="1">
      <c r="A113" s="374" t="s">
        <v>1184</v>
      </c>
      <c r="B113" s="362" t="s">
        <v>1333</v>
      </c>
      <c r="C113" s="372" t="s">
        <v>20</v>
      </c>
      <c r="D113" s="372" t="s">
        <v>1334</v>
      </c>
      <c r="E113" s="503" t="s">
        <v>1324</v>
      </c>
      <c r="F113" s="503"/>
      <c r="G113" s="361" t="s">
        <v>62</v>
      </c>
      <c r="H113" s="364">
        <v>5.7799999999999997E-2</v>
      </c>
      <c r="I113" s="363">
        <v>14.35</v>
      </c>
      <c r="J113" s="375">
        <v>0.82</v>
      </c>
    </row>
    <row r="114" spans="1:10" ht="25.5" customHeight="1">
      <c r="A114" s="374" t="s">
        <v>1184</v>
      </c>
      <c r="B114" s="362" t="s">
        <v>1335</v>
      </c>
      <c r="C114" s="372" t="s">
        <v>20</v>
      </c>
      <c r="D114" s="372" t="s">
        <v>1336</v>
      </c>
      <c r="E114" s="503" t="s">
        <v>1324</v>
      </c>
      <c r="F114" s="503"/>
      <c r="G114" s="361" t="s">
        <v>62</v>
      </c>
      <c r="H114" s="364">
        <v>7.7100000000000002E-2</v>
      </c>
      <c r="I114" s="363">
        <v>31.9</v>
      </c>
      <c r="J114" s="375">
        <v>2.4500000000000002</v>
      </c>
    </row>
    <row r="115" spans="1:10" ht="14.25" customHeight="1">
      <c r="A115" s="374" t="s">
        <v>1184</v>
      </c>
      <c r="B115" s="362" t="s">
        <v>1337</v>
      </c>
      <c r="C115" s="372" t="s">
        <v>20</v>
      </c>
      <c r="D115" s="372" t="s">
        <v>1338</v>
      </c>
      <c r="E115" s="503" t="s">
        <v>1324</v>
      </c>
      <c r="F115" s="503"/>
      <c r="G115" s="361" t="s">
        <v>62</v>
      </c>
      <c r="H115" s="364">
        <v>0.1542</v>
      </c>
      <c r="I115" s="363">
        <v>49.26</v>
      </c>
      <c r="J115" s="375">
        <v>7.59</v>
      </c>
    </row>
    <row r="116" spans="1:10" ht="14.25" customHeight="1">
      <c r="A116" s="374" t="s">
        <v>1184</v>
      </c>
      <c r="B116" s="362" t="s">
        <v>1339</v>
      </c>
      <c r="C116" s="372" t="s">
        <v>20</v>
      </c>
      <c r="D116" s="372" t="s">
        <v>1340</v>
      </c>
      <c r="E116" s="503" t="s">
        <v>1324</v>
      </c>
      <c r="F116" s="503"/>
      <c r="G116" s="361" t="s">
        <v>62</v>
      </c>
      <c r="H116" s="364">
        <v>0.13489999999999999</v>
      </c>
      <c r="I116" s="363">
        <v>51.76</v>
      </c>
      <c r="J116" s="375">
        <v>6.98</v>
      </c>
    </row>
    <row r="117" spans="1:10" ht="14.25" customHeight="1">
      <c r="A117" s="374" t="s">
        <v>1184</v>
      </c>
      <c r="B117" s="362" t="s">
        <v>1341</v>
      </c>
      <c r="C117" s="372" t="s">
        <v>20</v>
      </c>
      <c r="D117" s="372" t="s">
        <v>1342</v>
      </c>
      <c r="E117" s="503" t="s">
        <v>1343</v>
      </c>
      <c r="F117" s="503"/>
      <c r="G117" s="361" t="s">
        <v>39</v>
      </c>
      <c r="H117" s="364">
        <v>1.3621000000000001</v>
      </c>
      <c r="I117" s="363">
        <v>21.75</v>
      </c>
      <c r="J117" s="375">
        <v>29.62</v>
      </c>
    </row>
    <row r="118" spans="1:10" ht="14.25" customHeight="1">
      <c r="A118" s="374" t="s">
        <v>1184</v>
      </c>
      <c r="B118" s="362" t="s">
        <v>488</v>
      </c>
      <c r="C118" s="372" t="s">
        <v>20</v>
      </c>
      <c r="D118" s="372" t="s">
        <v>489</v>
      </c>
      <c r="E118" s="503" t="s">
        <v>1274</v>
      </c>
      <c r="F118" s="503"/>
      <c r="G118" s="361" t="s">
        <v>22</v>
      </c>
      <c r="H118" s="364">
        <v>0.19270000000000001</v>
      </c>
      <c r="I118" s="363">
        <v>17.920000000000002</v>
      </c>
      <c r="J118" s="375">
        <v>3.45</v>
      </c>
    </row>
    <row r="119" spans="1:10" ht="15" customHeight="1">
      <c r="A119" s="374" t="s">
        <v>1184</v>
      </c>
      <c r="B119" s="362" t="s">
        <v>68</v>
      </c>
      <c r="C119" s="372" t="s">
        <v>20</v>
      </c>
      <c r="D119" s="372" t="s">
        <v>69</v>
      </c>
      <c r="E119" s="503" t="s">
        <v>1344</v>
      </c>
      <c r="F119" s="503"/>
      <c r="G119" s="361" t="s">
        <v>70</v>
      </c>
      <c r="H119" s="364">
        <v>2.3300000000000001E-2</v>
      </c>
      <c r="I119" s="363">
        <v>92.88</v>
      </c>
      <c r="J119" s="375">
        <v>2.16</v>
      </c>
    </row>
    <row r="120" spans="1:10" ht="15" customHeight="1">
      <c r="A120" s="374" t="s">
        <v>1184</v>
      </c>
      <c r="B120" s="362" t="s">
        <v>74</v>
      </c>
      <c r="C120" s="372" t="s">
        <v>20</v>
      </c>
      <c r="D120" s="372" t="s">
        <v>75</v>
      </c>
      <c r="E120" s="503" t="s">
        <v>1345</v>
      </c>
      <c r="F120" s="503"/>
      <c r="G120" s="361" t="s">
        <v>70</v>
      </c>
      <c r="H120" s="364">
        <v>6.0000000000000001E-3</v>
      </c>
      <c r="I120" s="363">
        <v>27.34</v>
      </c>
      <c r="J120" s="375">
        <v>0.16</v>
      </c>
    </row>
    <row r="121" spans="1:10" ht="15" customHeight="1">
      <c r="A121" s="374" t="s">
        <v>1184</v>
      </c>
      <c r="B121" s="362" t="s">
        <v>1346</v>
      </c>
      <c r="C121" s="372" t="s">
        <v>20</v>
      </c>
      <c r="D121" s="372" t="s">
        <v>1347</v>
      </c>
      <c r="E121" s="503" t="s">
        <v>1348</v>
      </c>
      <c r="F121" s="503"/>
      <c r="G121" s="361" t="s">
        <v>39</v>
      </c>
      <c r="H121" s="364">
        <v>1.3621000000000001</v>
      </c>
      <c r="I121" s="363">
        <v>81.42</v>
      </c>
      <c r="J121" s="375">
        <v>110.9</v>
      </c>
    </row>
    <row r="122" spans="1:10" ht="14.25" customHeight="1">
      <c r="A122" s="374" t="s">
        <v>1184</v>
      </c>
      <c r="B122" s="362" t="s">
        <v>1349</v>
      </c>
      <c r="C122" s="372" t="s">
        <v>20</v>
      </c>
      <c r="D122" s="372" t="s">
        <v>1350</v>
      </c>
      <c r="E122" s="503" t="s">
        <v>1268</v>
      </c>
      <c r="F122" s="503"/>
      <c r="G122" s="361" t="s">
        <v>39</v>
      </c>
      <c r="H122" s="364">
        <v>2.8899999999999999E-2</v>
      </c>
      <c r="I122" s="363">
        <v>560.63</v>
      </c>
      <c r="J122" s="375">
        <v>16.2</v>
      </c>
    </row>
    <row r="123" spans="1:10" ht="14.25" customHeight="1">
      <c r="A123" s="374" t="s">
        <v>1184</v>
      </c>
      <c r="B123" s="362" t="s">
        <v>1351</v>
      </c>
      <c r="C123" s="372" t="s">
        <v>20</v>
      </c>
      <c r="D123" s="372" t="s">
        <v>1352</v>
      </c>
      <c r="E123" s="503" t="s">
        <v>1353</v>
      </c>
      <c r="F123" s="503"/>
      <c r="G123" s="361" t="s">
        <v>39</v>
      </c>
      <c r="H123" s="364">
        <v>5.4000000000000003E-3</v>
      </c>
      <c r="I123" s="363">
        <v>24.95</v>
      </c>
      <c r="J123" s="375">
        <v>0.13</v>
      </c>
    </row>
    <row r="124" spans="1:10" ht="25.5" customHeight="1">
      <c r="A124" s="374" t="s">
        <v>1184</v>
      </c>
      <c r="B124" s="362" t="s">
        <v>273</v>
      </c>
      <c r="C124" s="372" t="s">
        <v>20</v>
      </c>
      <c r="D124" s="372" t="s">
        <v>274</v>
      </c>
      <c r="E124" s="503" t="s">
        <v>1353</v>
      </c>
      <c r="F124" s="503"/>
      <c r="G124" s="361" t="s">
        <v>39</v>
      </c>
      <c r="H124" s="364">
        <v>1.3559000000000001</v>
      </c>
      <c r="I124" s="363">
        <v>48.63</v>
      </c>
      <c r="J124" s="375">
        <v>65.930000000000007</v>
      </c>
    </row>
    <row r="125" spans="1:10" ht="15" customHeight="1">
      <c r="A125" s="374" t="s">
        <v>1184</v>
      </c>
      <c r="B125" s="362" t="s">
        <v>1354</v>
      </c>
      <c r="C125" s="372" t="s">
        <v>20</v>
      </c>
      <c r="D125" s="372" t="s">
        <v>1355</v>
      </c>
      <c r="E125" s="503" t="s">
        <v>1356</v>
      </c>
      <c r="F125" s="503"/>
      <c r="G125" s="361" t="s">
        <v>62</v>
      </c>
      <c r="H125" s="364">
        <v>0.28910000000000002</v>
      </c>
      <c r="I125" s="363">
        <v>26.05</v>
      </c>
      <c r="J125" s="375">
        <v>7.53</v>
      </c>
    </row>
    <row r="126" spans="1:10" ht="25.5" customHeight="1">
      <c r="A126" s="374" t="s">
        <v>1184</v>
      </c>
      <c r="B126" s="362" t="s">
        <v>1357</v>
      </c>
      <c r="C126" s="372" t="s">
        <v>20</v>
      </c>
      <c r="D126" s="372" t="s">
        <v>1358</v>
      </c>
      <c r="E126" s="503" t="s">
        <v>1356</v>
      </c>
      <c r="F126" s="503"/>
      <c r="G126" s="361" t="s">
        <v>62</v>
      </c>
      <c r="H126" s="364">
        <v>0.13489999999999999</v>
      </c>
      <c r="I126" s="363">
        <v>22.09</v>
      </c>
      <c r="J126" s="375">
        <v>2.97</v>
      </c>
    </row>
    <row r="127" spans="1:10" ht="25.5" customHeight="1">
      <c r="A127" s="374" t="s">
        <v>1184</v>
      </c>
      <c r="B127" s="362" t="s">
        <v>1359</v>
      </c>
      <c r="C127" s="372" t="s">
        <v>20</v>
      </c>
      <c r="D127" s="372" t="s">
        <v>1360</v>
      </c>
      <c r="E127" s="503" t="s">
        <v>1361</v>
      </c>
      <c r="F127" s="503"/>
      <c r="G127" s="361" t="s">
        <v>62</v>
      </c>
      <c r="H127" s="364">
        <v>3.85E-2</v>
      </c>
      <c r="I127" s="363">
        <v>82.65</v>
      </c>
      <c r="J127" s="375">
        <v>3.18</v>
      </c>
    </row>
    <row r="128" spans="1:10" ht="25.5" customHeight="1">
      <c r="A128" s="374" t="s">
        <v>1184</v>
      </c>
      <c r="B128" s="362" t="s">
        <v>1362</v>
      </c>
      <c r="C128" s="372" t="s">
        <v>20</v>
      </c>
      <c r="D128" s="372" t="s">
        <v>1363</v>
      </c>
      <c r="E128" s="503" t="s">
        <v>1364</v>
      </c>
      <c r="F128" s="503"/>
      <c r="G128" s="361" t="s">
        <v>62</v>
      </c>
      <c r="H128" s="364">
        <v>3.85E-2</v>
      </c>
      <c r="I128" s="363">
        <v>188.22</v>
      </c>
      <c r="J128" s="375">
        <v>7.24</v>
      </c>
    </row>
    <row r="129" spans="1:10" ht="25.5" customHeight="1">
      <c r="A129" s="374" t="s">
        <v>1184</v>
      </c>
      <c r="B129" s="362" t="s">
        <v>1365</v>
      </c>
      <c r="C129" s="372" t="s">
        <v>20</v>
      </c>
      <c r="D129" s="372" t="s">
        <v>1366</v>
      </c>
      <c r="E129" s="503" t="s">
        <v>1364</v>
      </c>
      <c r="F129" s="503"/>
      <c r="G129" s="361" t="s">
        <v>62</v>
      </c>
      <c r="H129" s="364">
        <v>1.9300000000000001E-2</v>
      </c>
      <c r="I129" s="363">
        <v>511.02</v>
      </c>
      <c r="J129" s="375">
        <v>9.86</v>
      </c>
    </row>
    <row r="130" spans="1:10" ht="25.5" customHeight="1">
      <c r="A130" s="374" t="s">
        <v>1184</v>
      </c>
      <c r="B130" s="362" t="s">
        <v>1367</v>
      </c>
      <c r="C130" s="372" t="s">
        <v>20</v>
      </c>
      <c r="D130" s="372" t="s">
        <v>1368</v>
      </c>
      <c r="E130" s="503" t="s">
        <v>1265</v>
      </c>
      <c r="F130" s="503"/>
      <c r="G130" s="361" t="s">
        <v>22</v>
      </c>
      <c r="H130" s="364">
        <v>0.61670000000000003</v>
      </c>
      <c r="I130" s="363">
        <v>10.56</v>
      </c>
      <c r="J130" s="375">
        <v>6.51</v>
      </c>
    </row>
    <row r="131" spans="1:10" ht="26.45" customHeight="1">
      <c r="A131" s="374" t="s">
        <v>1184</v>
      </c>
      <c r="B131" s="362" t="s">
        <v>1369</v>
      </c>
      <c r="C131" s="372" t="s">
        <v>20</v>
      </c>
      <c r="D131" s="372" t="s">
        <v>1370</v>
      </c>
      <c r="E131" s="503" t="s">
        <v>1255</v>
      </c>
      <c r="F131" s="503"/>
      <c r="G131" s="361" t="s">
        <v>39</v>
      </c>
      <c r="H131" s="364">
        <v>0.2979</v>
      </c>
      <c r="I131" s="363">
        <v>102.27</v>
      </c>
      <c r="J131" s="375">
        <v>30.46</v>
      </c>
    </row>
    <row r="132" spans="1:10" ht="15" customHeight="1">
      <c r="A132" s="374" t="s">
        <v>1184</v>
      </c>
      <c r="B132" s="362" t="s">
        <v>1371</v>
      </c>
      <c r="C132" s="372" t="s">
        <v>20</v>
      </c>
      <c r="D132" s="372" t="s">
        <v>1372</v>
      </c>
      <c r="E132" s="503" t="s">
        <v>1255</v>
      </c>
      <c r="F132" s="503"/>
      <c r="G132" s="361" t="s">
        <v>39</v>
      </c>
      <c r="H132" s="364">
        <v>0.15809999999999999</v>
      </c>
      <c r="I132" s="363">
        <v>80.7</v>
      </c>
      <c r="J132" s="375">
        <v>12.75</v>
      </c>
    </row>
    <row r="133" spans="1:10" ht="15" customHeight="1">
      <c r="A133" s="374" t="s">
        <v>1184</v>
      </c>
      <c r="B133" s="362" t="s">
        <v>1373</v>
      </c>
      <c r="C133" s="372" t="s">
        <v>20</v>
      </c>
      <c r="D133" s="372" t="s">
        <v>1374</v>
      </c>
      <c r="E133" s="503" t="s">
        <v>1255</v>
      </c>
      <c r="F133" s="503"/>
      <c r="G133" s="361" t="s">
        <v>39</v>
      </c>
      <c r="H133" s="364">
        <v>0.46539999999999998</v>
      </c>
      <c r="I133" s="363">
        <v>120.39</v>
      </c>
      <c r="J133" s="375">
        <v>56.02</v>
      </c>
    </row>
    <row r="134" spans="1:10" ht="26.45" customHeight="1">
      <c r="A134" s="374" t="s">
        <v>1184</v>
      </c>
      <c r="B134" s="362" t="s">
        <v>1375</v>
      </c>
      <c r="C134" s="372" t="s">
        <v>20</v>
      </c>
      <c r="D134" s="372" t="s">
        <v>1376</v>
      </c>
      <c r="E134" s="503" t="s">
        <v>1255</v>
      </c>
      <c r="F134" s="503"/>
      <c r="G134" s="361" t="s">
        <v>39</v>
      </c>
      <c r="H134" s="364">
        <v>0.3629</v>
      </c>
      <c r="I134" s="363">
        <v>153.16999999999999</v>
      </c>
      <c r="J134" s="375">
        <v>55.58</v>
      </c>
    </row>
    <row r="135" spans="1:10" ht="26.45" customHeight="1">
      <c r="A135" s="374" t="s">
        <v>1184</v>
      </c>
      <c r="B135" s="362" t="s">
        <v>1377</v>
      </c>
      <c r="C135" s="372" t="s">
        <v>20</v>
      </c>
      <c r="D135" s="372" t="s">
        <v>1378</v>
      </c>
      <c r="E135" s="503" t="s">
        <v>1255</v>
      </c>
      <c r="F135" s="503"/>
      <c r="G135" s="361" t="s">
        <v>39</v>
      </c>
      <c r="H135" s="364">
        <v>0.247</v>
      </c>
      <c r="I135" s="363">
        <v>95.22</v>
      </c>
      <c r="J135" s="375">
        <v>23.51</v>
      </c>
    </row>
    <row r="136" spans="1:10" ht="39.6" customHeight="1">
      <c r="A136" s="374" t="s">
        <v>1184</v>
      </c>
      <c r="B136" s="362" t="s">
        <v>1379</v>
      </c>
      <c r="C136" s="372" t="s">
        <v>20</v>
      </c>
      <c r="D136" s="372" t="s">
        <v>1380</v>
      </c>
      <c r="E136" s="503" t="s">
        <v>1255</v>
      </c>
      <c r="F136" s="503"/>
      <c r="G136" s="361" t="s">
        <v>39</v>
      </c>
      <c r="H136" s="364">
        <v>0.19259999999999999</v>
      </c>
      <c r="I136" s="363">
        <v>121.86</v>
      </c>
      <c r="J136" s="375">
        <v>23.47</v>
      </c>
    </row>
    <row r="137" spans="1:10" ht="14.25" customHeight="1">
      <c r="A137" s="374" t="s">
        <v>1184</v>
      </c>
      <c r="B137" s="362" t="s">
        <v>1381</v>
      </c>
      <c r="C137" s="372" t="s">
        <v>20</v>
      </c>
      <c r="D137" s="372" t="s">
        <v>1382</v>
      </c>
      <c r="E137" s="503" t="s">
        <v>1383</v>
      </c>
      <c r="F137" s="503"/>
      <c r="G137" s="361" t="s">
        <v>39</v>
      </c>
      <c r="H137" s="364">
        <v>8.0600000000000005E-2</v>
      </c>
      <c r="I137" s="363">
        <v>63.3</v>
      </c>
      <c r="J137" s="375">
        <v>5.0999999999999996</v>
      </c>
    </row>
    <row r="138" spans="1:10" ht="14.25" customHeight="1">
      <c r="A138" s="374" t="s">
        <v>1184</v>
      </c>
      <c r="B138" s="362" t="s">
        <v>261</v>
      </c>
      <c r="C138" s="372" t="s">
        <v>20</v>
      </c>
      <c r="D138" s="372" t="s">
        <v>262</v>
      </c>
      <c r="E138" s="503" t="s">
        <v>1384</v>
      </c>
      <c r="F138" s="503"/>
      <c r="G138" s="361" t="s">
        <v>39</v>
      </c>
      <c r="H138" s="364">
        <v>0.20469999999999999</v>
      </c>
      <c r="I138" s="363">
        <v>43.94</v>
      </c>
      <c r="J138" s="375">
        <v>8.99</v>
      </c>
    </row>
    <row r="139" spans="1:10" ht="14.25" customHeight="1">
      <c r="A139" s="374" t="s">
        <v>1184</v>
      </c>
      <c r="B139" s="362" t="s">
        <v>1385</v>
      </c>
      <c r="C139" s="372" t="s">
        <v>20</v>
      </c>
      <c r="D139" s="372" t="s">
        <v>1386</v>
      </c>
      <c r="E139" s="503" t="s">
        <v>1387</v>
      </c>
      <c r="F139" s="503"/>
      <c r="G139" s="361" t="s">
        <v>62</v>
      </c>
      <c r="H139" s="364">
        <v>9.64E-2</v>
      </c>
      <c r="I139" s="363">
        <v>147.69</v>
      </c>
      <c r="J139" s="375">
        <v>14.23</v>
      </c>
    </row>
    <row r="140" spans="1:10" ht="14.25" customHeight="1">
      <c r="A140" s="374" t="s">
        <v>1184</v>
      </c>
      <c r="B140" s="362" t="s">
        <v>1388</v>
      </c>
      <c r="C140" s="372" t="s">
        <v>20</v>
      </c>
      <c r="D140" s="372" t="s">
        <v>1389</v>
      </c>
      <c r="E140" s="503" t="s">
        <v>1390</v>
      </c>
      <c r="F140" s="503"/>
      <c r="G140" s="361" t="s">
        <v>62</v>
      </c>
      <c r="H140" s="364">
        <v>0.11559999999999999</v>
      </c>
      <c r="I140" s="363">
        <v>174.11</v>
      </c>
      <c r="J140" s="375">
        <v>20.12</v>
      </c>
    </row>
    <row r="141" spans="1:10" ht="14.25" customHeight="1">
      <c r="A141" s="374" t="s">
        <v>1184</v>
      </c>
      <c r="B141" s="362" t="s">
        <v>1391</v>
      </c>
      <c r="C141" s="372" t="s">
        <v>20</v>
      </c>
      <c r="D141" s="372" t="s">
        <v>1392</v>
      </c>
      <c r="E141" s="503" t="s">
        <v>1390</v>
      </c>
      <c r="F141" s="503"/>
      <c r="G141" s="361" t="s">
        <v>62</v>
      </c>
      <c r="H141" s="364">
        <v>7.7100000000000002E-2</v>
      </c>
      <c r="I141" s="363">
        <v>141.68</v>
      </c>
      <c r="J141" s="375">
        <v>10.92</v>
      </c>
    </row>
    <row r="142" spans="1:10" ht="14.25" customHeight="1">
      <c r="A142" s="374" t="s">
        <v>1184</v>
      </c>
      <c r="B142" s="362" t="s">
        <v>1393</v>
      </c>
      <c r="C142" s="372" t="s">
        <v>20</v>
      </c>
      <c r="D142" s="372" t="s">
        <v>1394</v>
      </c>
      <c r="E142" s="503" t="s">
        <v>1390</v>
      </c>
      <c r="F142" s="503"/>
      <c r="G142" s="361" t="s">
        <v>62</v>
      </c>
      <c r="H142" s="364">
        <v>3.85E-2</v>
      </c>
      <c r="I142" s="363">
        <v>26.05</v>
      </c>
      <c r="J142" s="375">
        <v>1</v>
      </c>
    </row>
    <row r="143" spans="1:10" ht="15" customHeight="1">
      <c r="A143" s="374" t="s">
        <v>1184</v>
      </c>
      <c r="B143" s="362" t="s">
        <v>1395</v>
      </c>
      <c r="C143" s="372" t="s">
        <v>20</v>
      </c>
      <c r="D143" s="372" t="s">
        <v>1396</v>
      </c>
      <c r="E143" s="503" t="s">
        <v>1390</v>
      </c>
      <c r="F143" s="503"/>
      <c r="G143" s="361" t="s">
        <v>62</v>
      </c>
      <c r="H143" s="364">
        <v>3.85E-2</v>
      </c>
      <c r="I143" s="363">
        <v>28.41</v>
      </c>
      <c r="J143" s="375">
        <v>1.0900000000000001</v>
      </c>
    </row>
    <row r="144" spans="1:10" ht="14.25" customHeight="1">
      <c r="A144" s="374" t="s">
        <v>1184</v>
      </c>
      <c r="B144" s="362" t="s">
        <v>1397</v>
      </c>
      <c r="C144" s="372" t="s">
        <v>20</v>
      </c>
      <c r="D144" s="372" t="s">
        <v>1398</v>
      </c>
      <c r="E144" s="503" t="s">
        <v>1264</v>
      </c>
      <c r="F144" s="503"/>
      <c r="G144" s="361" t="s">
        <v>39</v>
      </c>
      <c r="H144" s="364">
        <v>0.34289999999999998</v>
      </c>
      <c r="I144" s="363">
        <v>144.32</v>
      </c>
      <c r="J144" s="375">
        <v>49.48</v>
      </c>
    </row>
    <row r="145" spans="1:10" ht="15" customHeight="1">
      <c r="A145" s="374" t="s">
        <v>1184</v>
      </c>
      <c r="B145" s="362" t="s">
        <v>1399</v>
      </c>
      <c r="C145" s="372" t="s">
        <v>20</v>
      </c>
      <c r="D145" s="372" t="s">
        <v>1400</v>
      </c>
      <c r="E145" s="503" t="s">
        <v>1264</v>
      </c>
      <c r="F145" s="503"/>
      <c r="G145" s="361" t="s">
        <v>39</v>
      </c>
      <c r="H145" s="364">
        <v>0.182</v>
      </c>
      <c r="I145" s="363">
        <v>123.93</v>
      </c>
      <c r="J145" s="375">
        <v>22.55</v>
      </c>
    </row>
    <row r="146" spans="1:10" ht="14.25" customHeight="1">
      <c r="A146" s="376" t="s">
        <v>1200</v>
      </c>
      <c r="B146" s="367" t="s">
        <v>1401</v>
      </c>
      <c r="C146" s="365" t="s">
        <v>20</v>
      </c>
      <c r="D146" s="365" t="s">
        <v>1402</v>
      </c>
      <c r="E146" s="502" t="s">
        <v>1203</v>
      </c>
      <c r="F146" s="502"/>
      <c r="G146" s="366" t="s">
        <v>1403</v>
      </c>
      <c r="H146" s="369">
        <v>5.7799999999999997E-2</v>
      </c>
      <c r="I146" s="368">
        <v>66.78</v>
      </c>
      <c r="J146" s="377">
        <v>3.85</v>
      </c>
    </row>
    <row r="147" spans="1:10" ht="15" customHeight="1">
      <c r="A147" s="376" t="s">
        <v>1200</v>
      </c>
      <c r="B147" s="367" t="s">
        <v>1404</v>
      </c>
      <c r="C147" s="365" t="s">
        <v>20</v>
      </c>
      <c r="D147" s="365" t="s">
        <v>1405</v>
      </c>
      <c r="E147" s="502" t="s">
        <v>1203</v>
      </c>
      <c r="F147" s="502"/>
      <c r="G147" s="366" t="s">
        <v>1403</v>
      </c>
      <c r="H147" s="369">
        <v>3.85E-2</v>
      </c>
      <c r="I147" s="368">
        <v>74.77</v>
      </c>
      <c r="J147" s="377">
        <v>2.87</v>
      </c>
    </row>
    <row r="148" spans="1:10" ht="14.25" customHeight="1">
      <c r="A148" s="376" t="s">
        <v>1200</v>
      </c>
      <c r="B148" s="367" t="s">
        <v>1406</v>
      </c>
      <c r="C148" s="365" t="s">
        <v>20</v>
      </c>
      <c r="D148" s="365" t="s">
        <v>1407</v>
      </c>
      <c r="E148" s="502" t="s">
        <v>1203</v>
      </c>
      <c r="F148" s="502"/>
      <c r="G148" s="366" t="s">
        <v>62</v>
      </c>
      <c r="H148" s="369">
        <v>1.9300000000000001E-2</v>
      </c>
      <c r="I148" s="368">
        <v>212.18</v>
      </c>
      <c r="J148" s="377">
        <v>4.09</v>
      </c>
    </row>
    <row r="149" spans="1:10" ht="14.25" customHeight="1">
      <c r="A149" s="376" t="s">
        <v>1200</v>
      </c>
      <c r="B149" s="367" t="s">
        <v>1408</v>
      </c>
      <c r="C149" s="365" t="s">
        <v>20</v>
      </c>
      <c r="D149" s="365" t="s">
        <v>1409</v>
      </c>
      <c r="E149" s="502" t="s">
        <v>1203</v>
      </c>
      <c r="F149" s="502"/>
      <c r="G149" s="366" t="s">
        <v>62</v>
      </c>
      <c r="H149" s="369">
        <v>1.9300000000000001E-2</v>
      </c>
      <c r="I149" s="368">
        <v>205.19</v>
      </c>
      <c r="J149" s="377">
        <v>3.96</v>
      </c>
    </row>
    <row r="150" spans="1:10" ht="14.25" customHeight="1">
      <c r="A150" s="376" t="s">
        <v>1200</v>
      </c>
      <c r="B150" s="367" t="s">
        <v>1410</v>
      </c>
      <c r="C150" s="365" t="s">
        <v>20</v>
      </c>
      <c r="D150" s="365" t="s">
        <v>1411</v>
      </c>
      <c r="E150" s="502" t="s">
        <v>1203</v>
      </c>
      <c r="F150" s="502"/>
      <c r="G150" s="366" t="s">
        <v>39</v>
      </c>
      <c r="H150" s="369">
        <v>0.99380000000000002</v>
      </c>
      <c r="I150" s="368">
        <v>83.5</v>
      </c>
      <c r="J150" s="377">
        <v>82.98</v>
      </c>
    </row>
    <row r="151" spans="1:10" ht="14.25" customHeight="1">
      <c r="A151" s="378"/>
      <c r="B151" s="381"/>
      <c r="C151" s="381"/>
      <c r="D151" s="381"/>
      <c r="E151" s="381" t="s">
        <v>1213</v>
      </c>
      <c r="F151" s="379">
        <v>194.79</v>
      </c>
      <c r="G151" s="381" t="s">
        <v>1214</v>
      </c>
      <c r="H151" s="379">
        <v>0</v>
      </c>
      <c r="I151" s="381" t="s">
        <v>1215</v>
      </c>
      <c r="J151" s="380">
        <v>194.79</v>
      </c>
    </row>
    <row r="152" spans="1:10" ht="14.25" customHeight="1" thickBot="1">
      <c r="A152" s="378"/>
      <c r="B152" s="381"/>
      <c r="C152" s="381"/>
      <c r="D152" s="381"/>
      <c r="E152" s="381" t="s">
        <v>1216</v>
      </c>
      <c r="F152" s="379">
        <v>321.39999999999998</v>
      </c>
      <c r="G152" s="381"/>
      <c r="H152" s="525" t="s">
        <v>1217</v>
      </c>
      <c r="I152" s="525"/>
      <c r="J152" s="380">
        <v>1436.63</v>
      </c>
    </row>
    <row r="153" spans="1:10" ht="14.25" customHeight="1" thickTop="1">
      <c r="A153" s="382"/>
      <c r="B153" s="360"/>
      <c r="C153" s="360"/>
      <c r="D153" s="360"/>
      <c r="E153" s="360"/>
      <c r="F153" s="360"/>
      <c r="G153" s="360"/>
      <c r="H153" s="360"/>
      <c r="I153" s="360"/>
      <c r="J153" s="383"/>
    </row>
    <row r="154" spans="1:10" ht="14.25" customHeight="1">
      <c r="A154" s="319" t="s">
        <v>50</v>
      </c>
      <c r="B154" s="355" t="s">
        <v>5</v>
      </c>
      <c r="C154" s="370" t="s">
        <v>6</v>
      </c>
      <c r="D154" s="370" t="s">
        <v>7</v>
      </c>
      <c r="E154" s="523" t="s">
        <v>1181</v>
      </c>
      <c r="F154" s="523"/>
      <c r="G154" s="354" t="s">
        <v>8</v>
      </c>
      <c r="H154" s="355" t="s">
        <v>9</v>
      </c>
      <c r="I154" s="355" t="s">
        <v>10</v>
      </c>
      <c r="J154" s="320" t="s">
        <v>12</v>
      </c>
    </row>
    <row r="155" spans="1:10" ht="14.25" customHeight="1">
      <c r="A155" s="323" t="s">
        <v>1182</v>
      </c>
      <c r="B155" s="357" t="s">
        <v>51</v>
      </c>
      <c r="C155" s="371" t="s">
        <v>20</v>
      </c>
      <c r="D155" s="371" t="s">
        <v>52</v>
      </c>
      <c r="E155" s="524" t="s">
        <v>1264</v>
      </c>
      <c r="F155" s="524"/>
      <c r="G155" s="356" t="s">
        <v>39</v>
      </c>
      <c r="H155" s="359">
        <v>1</v>
      </c>
      <c r="I155" s="358">
        <v>883.08</v>
      </c>
      <c r="J155" s="373">
        <v>883.08</v>
      </c>
    </row>
    <row r="156" spans="1:10" ht="14.25" customHeight="1">
      <c r="A156" s="374" t="s">
        <v>1184</v>
      </c>
      <c r="B156" s="362" t="s">
        <v>1269</v>
      </c>
      <c r="C156" s="372" t="s">
        <v>20</v>
      </c>
      <c r="D156" s="372" t="s">
        <v>1270</v>
      </c>
      <c r="E156" s="503" t="s">
        <v>1271</v>
      </c>
      <c r="F156" s="503"/>
      <c r="G156" s="361" t="s">
        <v>70</v>
      </c>
      <c r="H156" s="364">
        <v>2.69E-2</v>
      </c>
      <c r="I156" s="363">
        <v>1115.8</v>
      </c>
      <c r="J156" s="375">
        <v>30.01</v>
      </c>
    </row>
    <row r="157" spans="1:10" ht="14.25" customHeight="1">
      <c r="A157" s="374" t="s">
        <v>1184</v>
      </c>
      <c r="B157" s="362" t="s">
        <v>1412</v>
      </c>
      <c r="C157" s="372" t="s">
        <v>20</v>
      </c>
      <c r="D157" s="372" t="s">
        <v>1413</v>
      </c>
      <c r="E157" s="503" t="s">
        <v>1274</v>
      </c>
      <c r="F157" s="503"/>
      <c r="G157" s="361" t="s">
        <v>62</v>
      </c>
      <c r="H157" s="364">
        <v>2.52E-2</v>
      </c>
      <c r="I157" s="363">
        <v>76.900000000000006</v>
      </c>
      <c r="J157" s="375">
        <v>1.93</v>
      </c>
    </row>
    <row r="158" spans="1:10" ht="14.25" customHeight="1">
      <c r="A158" s="374" t="s">
        <v>1184</v>
      </c>
      <c r="B158" s="362" t="s">
        <v>1275</v>
      </c>
      <c r="C158" s="372" t="s">
        <v>20</v>
      </c>
      <c r="D158" s="372" t="s">
        <v>1276</v>
      </c>
      <c r="E158" s="503" t="s">
        <v>1274</v>
      </c>
      <c r="F158" s="503"/>
      <c r="G158" s="361" t="s">
        <v>62</v>
      </c>
      <c r="H158" s="364">
        <v>5.04E-2</v>
      </c>
      <c r="I158" s="363">
        <v>28.24</v>
      </c>
      <c r="J158" s="375">
        <v>1.42</v>
      </c>
    </row>
    <row r="159" spans="1:10" ht="14.25" customHeight="1">
      <c r="A159" s="374" t="s">
        <v>1184</v>
      </c>
      <c r="B159" s="362" t="s">
        <v>1188</v>
      </c>
      <c r="C159" s="372" t="s">
        <v>20</v>
      </c>
      <c r="D159" s="372" t="s">
        <v>1189</v>
      </c>
      <c r="E159" s="503" t="s">
        <v>1187</v>
      </c>
      <c r="F159" s="503"/>
      <c r="G159" s="361" t="s">
        <v>28</v>
      </c>
      <c r="H159" s="364">
        <v>0.97940000000000005</v>
      </c>
      <c r="I159" s="363">
        <v>28.12</v>
      </c>
      <c r="J159" s="375">
        <v>27.54</v>
      </c>
    </row>
    <row r="160" spans="1:10" ht="15" customHeight="1">
      <c r="A160" s="374" t="s">
        <v>1184</v>
      </c>
      <c r="B160" s="362" t="s">
        <v>725</v>
      </c>
      <c r="C160" s="372" t="s">
        <v>20</v>
      </c>
      <c r="D160" s="372" t="s">
        <v>726</v>
      </c>
      <c r="E160" s="503" t="s">
        <v>1293</v>
      </c>
      <c r="F160" s="503"/>
      <c r="G160" s="361" t="s">
        <v>39</v>
      </c>
      <c r="H160" s="364">
        <v>3.7456999999999998</v>
      </c>
      <c r="I160" s="363">
        <v>14.29</v>
      </c>
      <c r="J160" s="375">
        <v>53.52</v>
      </c>
    </row>
    <row r="161" spans="1:10" ht="15" customHeight="1">
      <c r="A161" s="374" t="s">
        <v>1184</v>
      </c>
      <c r="B161" s="362" t="s">
        <v>1320</v>
      </c>
      <c r="C161" s="372" t="s">
        <v>20</v>
      </c>
      <c r="D161" s="372" t="s">
        <v>1321</v>
      </c>
      <c r="E161" s="503" t="s">
        <v>1312</v>
      </c>
      <c r="F161" s="503"/>
      <c r="G161" s="361" t="s">
        <v>22</v>
      </c>
      <c r="H161" s="364">
        <v>0.25180000000000002</v>
      </c>
      <c r="I161" s="363">
        <v>11.18</v>
      </c>
      <c r="J161" s="375">
        <v>2.81</v>
      </c>
    </row>
    <row r="162" spans="1:10" ht="14.25" customHeight="1">
      <c r="A162" s="374" t="s">
        <v>1184</v>
      </c>
      <c r="B162" s="362" t="s">
        <v>1322</v>
      </c>
      <c r="C162" s="372" t="s">
        <v>20</v>
      </c>
      <c r="D162" s="372" t="s">
        <v>1323</v>
      </c>
      <c r="E162" s="503" t="s">
        <v>1312</v>
      </c>
      <c r="F162" s="503"/>
      <c r="G162" s="361" t="s">
        <v>22</v>
      </c>
      <c r="H162" s="364">
        <v>0.2266</v>
      </c>
      <c r="I162" s="363">
        <v>4.16</v>
      </c>
      <c r="J162" s="375">
        <v>0.94</v>
      </c>
    </row>
    <row r="163" spans="1:10" ht="14.25" customHeight="1">
      <c r="A163" s="374" t="s">
        <v>1184</v>
      </c>
      <c r="B163" s="362" t="s">
        <v>186</v>
      </c>
      <c r="C163" s="372" t="s">
        <v>20</v>
      </c>
      <c r="D163" s="372" t="s">
        <v>187</v>
      </c>
      <c r="E163" s="503" t="s">
        <v>1317</v>
      </c>
      <c r="F163" s="503"/>
      <c r="G163" s="361" t="s">
        <v>39</v>
      </c>
      <c r="H163" s="364">
        <v>6.3399999999999998E-2</v>
      </c>
      <c r="I163" s="363">
        <v>501.41</v>
      </c>
      <c r="J163" s="375">
        <v>31.78</v>
      </c>
    </row>
    <row r="164" spans="1:10" ht="25.5" customHeight="1">
      <c r="A164" s="374" t="s">
        <v>1184</v>
      </c>
      <c r="B164" s="362" t="s">
        <v>427</v>
      </c>
      <c r="C164" s="372" t="s">
        <v>20</v>
      </c>
      <c r="D164" s="372" t="s">
        <v>428</v>
      </c>
      <c r="E164" s="503" t="s">
        <v>1324</v>
      </c>
      <c r="F164" s="503"/>
      <c r="G164" s="361" t="s">
        <v>22</v>
      </c>
      <c r="H164" s="364">
        <v>0.25180000000000002</v>
      </c>
      <c r="I164" s="363">
        <v>10.64</v>
      </c>
      <c r="J164" s="375">
        <v>2.67</v>
      </c>
    </row>
    <row r="165" spans="1:10" ht="15" customHeight="1">
      <c r="A165" s="374" t="s">
        <v>1184</v>
      </c>
      <c r="B165" s="362" t="s">
        <v>1325</v>
      </c>
      <c r="C165" s="372" t="s">
        <v>20</v>
      </c>
      <c r="D165" s="372" t="s">
        <v>1326</v>
      </c>
      <c r="E165" s="503" t="s">
        <v>1324</v>
      </c>
      <c r="F165" s="503"/>
      <c r="G165" s="361" t="s">
        <v>22</v>
      </c>
      <c r="H165" s="364">
        <v>0.2266</v>
      </c>
      <c r="I165" s="363">
        <v>13.73</v>
      </c>
      <c r="J165" s="375">
        <v>3.11</v>
      </c>
    </row>
    <row r="166" spans="1:10" ht="14.25" customHeight="1">
      <c r="A166" s="374" t="s">
        <v>1184</v>
      </c>
      <c r="B166" s="362" t="s">
        <v>1327</v>
      </c>
      <c r="C166" s="372" t="s">
        <v>20</v>
      </c>
      <c r="D166" s="372" t="s">
        <v>1328</v>
      </c>
      <c r="E166" s="503" t="s">
        <v>1324</v>
      </c>
      <c r="F166" s="503"/>
      <c r="G166" s="361" t="s">
        <v>62</v>
      </c>
      <c r="H166" s="364">
        <v>7.5499999999999998E-2</v>
      </c>
      <c r="I166" s="363">
        <v>17.850000000000001</v>
      </c>
      <c r="J166" s="375">
        <v>1.34</v>
      </c>
    </row>
    <row r="167" spans="1:10" ht="14.25" customHeight="1">
      <c r="A167" s="374" t="s">
        <v>1184</v>
      </c>
      <c r="B167" s="362" t="s">
        <v>1329</v>
      </c>
      <c r="C167" s="372" t="s">
        <v>20</v>
      </c>
      <c r="D167" s="372" t="s">
        <v>1330</v>
      </c>
      <c r="E167" s="503" t="s">
        <v>1324</v>
      </c>
      <c r="F167" s="503"/>
      <c r="G167" s="361" t="s">
        <v>22</v>
      </c>
      <c r="H167" s="364">
        <v>0.62190000000000001</v>
      </c>
      <c r="I167" s="363">
        <v>3.28</v>
      </c>
      <c r="J167" s="375">
        <v>2.0299999999999998</v>
      </c>
    </row>
    <row r="168" spans="1:10" ht="15" customHeight="1">
      <c r="A168" s="374" t="s">
        <v>1184</v>
      </c>
      <c r="B168" s="362" t="s">
        <v>479</v>
      </c>
      <c r="C168" s="372" t="s">
        <v>20</v>
      </c>
      <c r="D168" s="372" t="s">
        <v>480</v>
      </c>
      <c r="E168" s="503" t="s">
        <v>1324</v>
      </c>
      <c r="F168" s="503"/>
      <c r="G168" s="361" t="s">
        <v>22</v>
      </c>
      <c r="H168" s="364">
        <v>0.67979999999999996</v>
      </c>
      <c r="I168" s="363">
        <v>4.78</v>
      </c>
      <c r="J168" s="375">
        <v>3.24</v>
      </c>
    </row>
    <row r="169" spans="1:10" ht="14.25" customHeight="1">
      <c r="A169" s="374" t="s">
        <v>1184</v>
      </c>
      <c r="B169" s="362" t="s">
        <v>1331</v>
      </c>
      <c r="C169" s="372" t="s">
        <v>20</v>
      </c>
      <c r="D169" s="372" t="s">
        <v>1332</v>
      </c>
      <c r="E169" s="503" t="s">
        <v>1324</v>
      </c>
      <c r="F169" s="503"/>
      <c r="G169" s="361" t="s">
        <v>62</v>
      </c>
      <c r="H169" s="364">
        <v>0.12590000000000001</v>
      </c>
      <c r="I169" s="363">
        <v>17.12</v>
      </c>
      <c r="J169" s="375">
        <v>2.15</v>
      </c>
    </row>
    <row r="170" spans="1:10" ht="14.25" customHeight="1">
      <c r="A170" s="374" t="s">
        <v>1184</v>
      </c>
      <c r="B170" s="362" t="s">
        <v>1335</v>
      </c>
      <c r="C170" s="372" t="s">
        <v>20</v>
      </c>
      <c r="D170" s="372" t="s">
        <v>1336</v>
      </c>
      <c r="E170" s="503" t="s">
        <v>1324</v>
      </c>
      <c r="F170" s="503"/>
      <c r="G170" s="361" t="s">
        <v>62</v>
      </c>
      <c r="H170" s="364">
        <v>5.04E-2</v>
      </c>
      <c r="I170" s="363">
        <v>31.9</v>
      </c>
      <c r="J170" s="375">
        <v>1.6</v>
      </c>
    </row>
    <row r="171" spans="1:10" ht="14.25" customHeight="1">
      <c r="A171" s="374" t="s">
        <v>1184</v>
      </c>
      <c r="B171" s="362" t="s">
        <v>1414</v>
      </c>
      <c r="C171" s="372" t="s">
        <v>20</v>
      </c>
      <c r="D171" s="372" t="s">
        <v>1415</v>
      </c>
      <c r="E171" s="503" t="s">
        <v>1324</v>
      </c>
      <c r="F171" s="503"/>
      <c r="G171" s="361" t="s">
        <v>62</v>
      </c>
      <c r="H171" s="364">
        <v>2.52E-2</v>
      </c>
      <c r="I171" s="363">
        <v>73.150000000000006</v>
      </c>
      <c r="J171" s="375">
        <v>1.84</v>
      </c>
    </row>
    <row r="172" spans="1:10" ht="14.25" customHeight="1">
      <c r="A172" s="374" t="s">
        <v>1184</v>
      </c>
      <c r="B172" s="362" t="s">
        <v>1341</v>
      </c>
      <c r="C172" s="372" t="s">
        <v>20</v>
      </c>
      <c r="D172" s="372" t="s">
        <v>1342</v>
      </c>
      <c r="E172" s="503" t="s">
        <v>1343</v>
      </c>
      <c r="F172" s="503"/>
      <c r="G172" s="361" t="s">
        <v>39</v>
      </c>
      <c r="H172" s="364">
        <v>1.4396</v>
      </c>
      <c r="I172" s="363">
        <v>21.75</v>
      </c>
      <c r="J172" s="375">
        <v>31.31</v>
      </c>
    </row>
    <row r="173" spans="1:10" ht="14.25" customHeight="1">
      <c r="A173" s="374" t="s">
        <v>1184</v>
      </c>
      <c r="B173" s="362" t="s">
        <v>68</v>
      </c>
      <c r="C173" s="372" t="s">
        <v>20</v>
      </c>
      <c r="D173" s="372" t="s">
        <v>69</v>
      </c>
      <c r="E173" s="503" t="s">
        <v>1344</v>
      </c>
      <c r="F173" s="503"/>
      <c r="G173" s="361" t="s">
        <v>70</v>
      </c>
      <c r="H173" s="364">
        <v>2.6200000000000001E-2</v>
      </c>
      <c r="I173" s="363">
        <v>92.88</v>
      </c>
      <c r="J173" s="375">
        <v>2.4300000000000002</v>
      </c>
    </row>
    <row r="174" spans="1:10" ht="15" customHeight="1">
      <c r="A174" s="374" t="s">
        <v>1184</v>
      </c>
      <c r="B174" s="362" t="s">
        <v>74</v>
      </c>
      <c r="C174" s="372" t="s">
        <v>20</v>
      </c>
      <c r="D174" s="372" t="s">
        <v>75</v>
      </c>
      <c r="E174" s="503" t="s">
        <v>1345</v>
      </c>
      <c r="F174" s="503"/>
      <c r="G174" s="361" t="s">
        <v>70</v>
      </c>
      <c r="H174" s="364">
        <v>6.7000000000000002E-3</v>
      </c>
      <c r="I174" s="363">
        <v>27.34</v>
      </c>
      <c r="J174" s="375">
        <v>0.18</v>
      </c>
    </row>
    <row r="175" spans="1:10" ht="15" customHeight="1">
      <c r="A175" s="374" t="s">
        <v>1184</v>
      </c>
      <c r="B175" s="362" t="s">
        <v>1346</v>
      </c>
      <c r="C175" s="372" t="s">
        <v>20</v>
      </c>
      <c r="D175" s="372" t="s">
        <v>1347</v>
      </c>
      <c r="E175" s="503" t="s">
        <v>1348</v>
      </c>
      <c r="F175" s="503"/>
      <c r="G175" s="361" t="s">
        <v>39</v>
      </c>
      <c r="H175" s="364">
        <v>1.4396</v>
      </c>
      <c r="I175" s="363">
        <v>81.42</v>
      </c>
      <c r="J175" s="375">
        <v>117.21</v>
      </c>
    </row>
    <row r="176" spans="1:10" ht="14.25" customHeight="1">
      <c r="A176" s="374" t="s">
        <v>1184</v>
      </c>
      <c r="B176" s="362" t="s">
        <v>1349</v>
      </c>
      <c r="C176" s="372" t="s">
        <v>20</v>
      </c>
      <c r="D176" s="372" t="s">
        <v>1350</v>
      </c>
      <c r="E176" s="503" t="s">
        <v>1268</v>
      </c>
      <c r="F176" s="503"/>
      <c r="G176" s="361" t="s">
        <v>39</v>
      </c>
      <c r="H176" s="364">
        <v>7.5499999999999998E-2</v>
      </c>
      <c r="I176" s="363">
        <v>560.63</v>
      </c>
      <c r="J176" s="375">
        <v>42.32</v>
      </c>
    </row>
    <row r="177" spans="1:10" ht="14.25" customHeight="1">
      <c r="A177" s="374" t="s">
        <v>1184</v>
      </c>
      <c r="B177" s="362" t="s">
        <v>1351</v>
      </c>
      <c r="C177" s="372" t="s">
        <v>20</v>
      </c>
      <c r="D177" s="372" t="s">
        <v>1352</v>
      </c>
      <c r="E177" s="503" t="s">
        <v>1353</v>
      </c>
      <c r="F177" s="503"/>
      <c r="G177" s="361" t="s">
        <v>39</v>
      </c>
      <c r="H177" s="364">
        <v>6.0000000000000001E-3</v>
      </c>
      <c r="I177" s="363">
        <v>24.95</v>
      </c>
      <c r="J177" s="375">
        <v>0.14000000000000001</v>
      </c>
    </row>
    <row r="178" spans="1:10" ht="14.25" customHeight="1">
      <c r="A178" s="374" t="s">
        <v>1184</v>
      </c>
      <c r="B178" s="362" t="s">
        <v>273</v>
      </c>
      <c r="C178" s="372" t="s">
        <v>20</v>
      </c>
      <c r="D178" s="372" t="s">
        <v>274</v>
      </c>
      <c r="E178" s="503" t="s">
        <v>1353</v>
      </c>
      <c r="F178" s="503"/>
      <c r="G178" s="361" t="s">
        <v>39</v>
      </c>
      <c r="H178" s="364">
        <v>1.4396</v>
      </c>
      <c r="I178" s="363">
        <v>48.63</v>
      </c>
      <c r="J178" s="375">
        <v>70</v>
      </c>
    </row>
    <row r="179" spans="1:10" ht="14.25" customHeight="1">
      <c r="A179" s="374" t="s">
        <v>1184</v>
      </c>
      <c r="B179" s="362" t="s">
        <v>1354</v>
      </c>
      <c r="C179" s="372" t="s">
        <v>20</v>
      </c>
      <c r="D179" s="372" t="s">
        <v>1355</v>
      </c>
      <c r="E179" s="503" t="s">
        <v>1356</v>
      </c>
      <c r="F179" s="503"/>
      <c r="G179" s="361" t="s">
        <v>62</v>
      </c>
      <c r="H179" s="364">
        <v>5.04E-2</v>
      </c>
      <c r="I179" s="363">
        <v>26.05</v>
      </c>
      <c r="J179" s="375">
        <v>1.31</v>
      </c>
    </row>
    <row r="180" spans="1:10" ht="14.25" customHeight="1">
      <c r="A180" s="374" t="s">
        <v>1184</v>
      </c>
      <c r="B180" s="362" t="s">
        <v>1357</v>
      </c>
      <c r="C180" s="372" t="s">
        <v>20</v>
      </c>
      <c r="D180" s="372" t="s">
        <v>1358</v>
      </c>
      <c r="E180" s="503" t="s">
        <v>1356</v>
      </c>
      <c r="F180" s="503"/>
      <c r="G180" s="361" t="s">
        <v>62</v>
      </c>
      <c r="H180" s="364">
        <v>2.52E-2</v>
      </c>
      <c r="I180" s="363">
        <v>22.09</v>
      </c>
      <c r="J180" s="375">
        <v>0.55000000000000004</v>
      </c>
    </row>
    <row r="181" spans="1:10" ht="15" customHeight="1">
      <c r="A181" s="374" t="s">
        <v>1184</v>
      </c>
      <c r="B181" s="362" t="s">
        <v>1369</v>
      </c>
      <c r="C181" s="372" t="s">
        <v>20</v>
      </c>
      <c r="D181" s="372" t="s">
        <v>1370</v>
      </c>
      <c r="E181" s="503" t="s">
        <v>1255</v>
      </c>
      <c r="F181" s="503"/>
      <c r="G181" s="361" t="s">
        <v>39</v>
      </c>
      <c r="H181" s="364">
        <v>0.35170000000000001</v>
      </c>
      <c r="I181" s="363">
        <v>102.27</v>
      </c>
      <c r="J181" s="375">
        <v>35.96</v>
      </c>
    </row>
    <row r="182" spans="1:10" ht="14.25" customHeight="1">
      <c r="A182" s="374" t="s">
        <v>1184</v>
      </c>
      <c r="B182" s="362" t="s">
        <v>1371</v>
      </c>
      <c r="C182" s="372" t="s">
        <v>20</v>
      </c>
      <c r="D182" s="372" t="s">
        <v>1372</v>
      </c>
      <c r="E182" s="503" t="s">
        <v>1255</v>
      </c>
      <c r="F182" s="503"/>
      <c r="G182" s="361" t="s">
        <v>39</v>
      </c>
      <c r="H182" s="364">
        <v>2.81E-2</v>
      </c>
      <c r="I182" s="363">
        <v>80.7</v>
      </c>
      <c r="J182" s="375">
        <v>2.2599999999999998</v>
      </c>
    </row>
    <row r="183" spans="1:10" ht="15" customHeight="1">
      <c r="A183" s="374" t="s">
        <v>1184</v>
      </c>
      <c r="B183" s="362" t="s">
        <v>1373</v>
      </c>
      <c r="C183" s="372" t="s">
        <v>20</v>
      </c>
      <c r="D183" s="372" t="s">
        <v>1374</v>
      </c>
      <c r="E183" s="503" t="s">
        <v>1255</v>
      </c>
      <c r="F183" s="503"/>
      <c r="G183" s="361" t="s">
        <v>39</v>
      </c>
      <c r="H183" s="364">
        <v>0.54949999999999999</v>
      </c>
      <c r="I183" s="363">
        <v>120.39</v>
      </c>
      <c r="J183" s="375">
        <v>66.150000000000006</v>
      </c>
    </row>
    <row r="184" spans="1:10" ht="14.25" customHeight="1">
      <c r="A184" s="374" t="s">
        <v>1184</v>
      </c>
      <c r="B184" s="362" t="s">
        <v>1375</v>
      </c>
      <c r="C184" s="372" t="s">
        <v>20</v>
      </c>
      <c r="D184" s="372" t="s">
        <v>1376</v>
      </c>
      <c r="E184" s="503" t="s">
        <v>1255</v>
      </c>
      <c r="F184" s="503"/>
      <c r="G184" s="361" t="s">
        <v>39</v>
      </c>
      <c r="H184" s="364">
        <v>0.4284</v>
      </c>
      <c r="I184" s="363">
        <v>153.16999999999999</v>
      </c>
      <c r="J184" s="375">
        <v>65.61</v>
      </c>
    </row>
    <row r="185" spans="1:10" ht="14.25" customHeight="1">
      <c r="A185" s="374" t="s">
        <v>1184</v>
      </c>
      <c r="B185" s="362" t="s">
        <v>1377</v>
      </c>
      <c r="C185" s="372" t="s">
        <v>20</v>
      </c>
      <c r="D185" s="372" t="s">
        <v>1378</v>
      </c>
      <c r="E185" s="503" t="s">
        <v>1255</v>
      </c>
      <c r="F185" s="503"/>
      <c r="G185" s="361" t="s">
        <v>39</v>
      </c>
      <c r="H185" s="364">
        <v>4.3900000000000002E-2</v>
      </c>
      <c r="I185" s="363">
        <v>95.22</v>
      </c>
      <c r="J185" s="375">
        <v>4.18</v>
      </c>
    </row>
    <row r="186" spans="1:10" ht="14.25" customHeight="1">
      <c r="A186" s="374" t="s">
        <v>1184</v>
      </c>
      <c r="B186" s="362" t="s">
        <v>1379</v>
      </c>
      <c r="C186" s="372" t="s">
        <v>20</v>
      </c>
      <c r="D186" s="372" t="s">
        <v>1380</v>
      </c>
      <c r="E186" s="503" t="s">
        <v>1255</v>
      </c>
      <c r="F186" s="503"/>
      <c r="G186" s="361" t="s">
        <v>39</v>
      </c>
      <c r="H186" s="364">
        <v>3.4200000000000001E-2</v>
      </c>
      <c r="I186" s="363">
        <v>121.86</v>
      </c>
      <c r="J186" s="375">
        <v>4.16</v>
      </c>
    </row>
    <row r="187" spans="1:10" ht="15" customHeight="1">
      <c r="A187" s="374" t="s">
        <v>1184</v>
      </c>
      <c r="B187" s="362" t="s">
        <v>1388</v>
      </c>
      <c r="C187" s="372" t="s">
        <v>20</v>
      </c>
      <c r="D187" s="372" t="s">
        <v>1389</v>
      </c>
      <c r="E187" s="503" t="s">
        <v>1390</v>
      </c>
      <c r="F187" s="503"/>
      <c r="G187" s="361" t="s">
        <v>62</v>
      </c>
      <c r="H187" s="364">
        <v>0.1007</v>
      </c>
      <c r="I187" s="363">
        <v>174.11</v>
      </c>
      <c r="J187" s="375">
        <v>17.53</v>
      </c>
    </row>
    <row r="188" spans="1:10" ht="15" customHeight="1">
      <c r="A188" s="374" t="s">
        <v>1184</v>
      </c>
      <c r="B188" s="362" t="s">
        <v>1391</v>
      </c>
      <c r="C188" s="372" t="s">
        <v>20</v>
      </c>
      <c r="D188" s="372" t="s">
        <v>1392</v>
      </c>
      <c r="E188" s="503" t="s">
        <v>1390</v>
      </c>
      <c r="F188" s="503"/>
      <c r="G188" s="361" t="s">
        <v>62</v>
      </c>
      <c r="H188" s="364">
        <v>2.52E-2</v>
      </c>
      <c r="I188" s="363">
        <v>141.68</v>
      </c>
      <c r="J188" s="375">
        <v>3.57</v>
      </c>
    </row>
    <row r="189" spans="1:10" ht="26.45" customHeight="1">
      <c r="A189" s="374" t="s">
        <v>1184</v>
      </c>
      <c r="B189" s="362" t="s">
        <v>1393</v>
      </c>
      <c r="C189" s="372" t="s">
        <v>20</v>
      </c>
      <c r="D189" s="372" t="s">
        <v>1394</v>
      </c>
      <c r="E189" s="503" t="s">
        <v>1390</v>
      </c>
      <c r="F189" s="503"/>
      <c r="G189" s="361" t="s">
        <v>62</v>
      </c>
      <c r="H189" s="364">
        <v>2.52E-2</v>
      </c>
      <c r="I189" s="363">
        <v>26.05</v>
      </c>
      <c r="J189" s="375">
        <v>0.65</v>
      </c>
    </row>
    <row r="190" spans="1:10" ht="39.6" customHeight="1">
      <c r="A190" s="374" t="s">
        <v>1184</v>
      </c>
      <c r="B190" s="362" t="s">
        <v>1397</v>
      </c>
      <c r="C190" s="372" t="s">
        <v>20</v>
      </c>
      <c r="D190" s="372" t="s">
        <v>1398</v>
      </c>
      <c r="E190" s="503" t="s">
        <v>1264</v>
      </c>
      <c r="F190" s="503"/>
      <c r="G190" s="361" t="s">
        <v>39</v>
      </c>
      <c r="H190" s="364">
        <v>0.40479999999999999</v>
      </c>
      <c r="I190" s="363">
        <v>144.32</v>
      </c>
      <c r="J190" s="375">
        <v>58.42</v>
      </c>
    </row>
    <row r="191" spans="1:10" ht="15" customHeight="1">
      <c r="A191" s="374" t="s">
        <v>1184</v>
      </c>
      <c r="B191" s="362" t="s">
        <v>1399</v>
      </c>
      <c r="C191" s="372" t="s">
        <v>20</v>
      </c>
      <c r="D191" s="372" t="s">
        <v>1400</v>
      </c>
      <c r="E191" s="503" t="s">
        <v>1264</v>
      </c>
      <c r="F191" s="503"/>
      <c r="G191" s="361" t="s">
        <v>39</v>
      </c>
      <c r="H191" s="364">
        <v>3.2300000000000002E-2</v>
      </c>
      <c r="I191" s="363">
        <v>123.93</v>
      </c>
      <c r="J191" s="375">
        <v>4</v>
      </c>
    </row>
    <row r="192" spans="1:10" ht="15" customHeight="1">
      <c r="A192" s="376" t="s">
        <v>1200</v>
      </c>
      <c r="B192" s="367" t="s">
        <v>1416</v>
      </c>
      <c r="C192" s="365" t="s">
        <v>20</v>
      </c>
      <c r="D192" s="365" t="s">
        <v>1417</v>
      </c>
      <c r="E192" s="502" t="s">
        <v>1203</v>
      </c>
      <c r="F192" s="502"/>
      <c r="G192" s="366" t="s">
        <v>22</v>
      </c>
      <c r="H192" s="369">
        <v>3.4843999999999999</v>
      </c>
      <c r="I192" s="368">
        <v>7.56</v>
      </c>
      <c r="J192" s="377">
        <v>26.34</v>
      </c>
    </row>
    <row r="193" spans="1:10" ht="26.45" customHeight="1">
      <c r="A193" s="376" t="s">
        <v>1200</v>
      </c>
      <c r="B193" s="367" t="s">
        <v>1418</v>
      </c>
      <c r="C193" s="365" t="s">
        <v>20</v>
      </c>
      <c r="D193" s="365" t="s">
        <v>1419</v>
      </c>
      <c r="E193" s="502" t="s">
        <v>1203</v>
      </c>
      <c r="F193" s="502"/>
      <c r="G193" s="366" t="s">
        <v>22</v>
      </c>
      <c r="H193" s="369">
        <v>3.9174000000000002</v>
      </c>
      <c r="I193" s="368">
        <v>16.95</v>
      </c>
      <c r="J193" s="377">
        <v>66.39</v>
      </c>
    </row>
    <row r="194" spans="1:10" ht="14.25" customHeight="1">
      <c r="A194" s="376" t="s">
        <v>1200</v>
      </c>
      <c r="B194" s="367" t="s">
        <v>1406</v>
      </c>
      <c r="C194" s="365" t="s">
        <v>20</v>
      </c>
      <c r="D194" s="365" t="s">
        <v>1407</v>
      </c>
      <c r="E194" s="502" t="s">
        <v>1203</v>
      </c>
      <c r="F194" s="502"/>
      <c r="G194" s="366" t="s">
        <v>62</v>
      </c>
      <c r="H194" s="369">
        <v>2.52E-2</v>
      </c>
      <c r="I194" s="368">
        <v>212.18</v>
      </c>
      <c r="J194" s="377">
        <v>5.34</v>
      </c>
    </row>
    <row r="195" spans="1:10" ht="14.25" customHeight="1">
      <c r="A195" s="376" t="s">
        <v>1200</v>
      </c>
      <c r="B195" s="367" t="s">
        <v>1408</v>
      </c>
      <c r="C195" s="365" t="s">
        <v>20</v>
      </c>
      <c r="D195" s="365" t="s">
        <v>1409</v>
      </c>
      <c r="E195" s="502" t="s">
        <v>1203</v>
      </c>
      <c r="F195" s="502"/>
      <c r="G195" s="366" t="s">
        <v>62</v>
      </c>
      <c r="H195" s="369">
        <v>2.52E-2</v>
      </c>
      <c r="I195" s="368">
        <v>205.19</v>
      </c>
      <c r="J195" s="377">
        <v>5.17</v>
      </c>
    </row>
    <row r="196" spans="1:10" ht="14.25" customHeight="1">
      <c r="A196" s="376" t="s">
        <v>1200</v>
      </c>
      <c r="B196" s="367" t="s">
        <v>1420</v>
      </c>
      <c r="C196" s="365" t="s">
        <v>20</v>
      </c>
      <c r="D196" s="365" t="s">
        <v>1421</v>
      </c>
      <c r="E196" s="502" t="s">
        <v>1203</v>
      </c>
      <c r="F196" s="502"/>
      <c r="G196" s="366" t="s">
        <v>62</v>
      </c>
      <c r="H196" s="369">
        <v>2.52E-2</v>
      </c>
      <c r="I196" s="368">
        <v>18.8</v>
      </c>
      <c r="J196" s="377">
        <v>0.47</v>
      </c>
    </row>
    <row r="197" spans="1:10" ht="14.25" customHeight="1">
      <c r="A197" s="376" t="s">
        <v>1200</v>
      </c>
      <c r="B197" s="367" t="s">
        <v>1410</v>
      </c>
      <c r="C197" s="365" t="s">
        <v>20</v>
      </c>
      <c r="D197" s="365" t="s">
        <v>1411</v>
      </c>
      <c r="E197" s="502" t="s">
        <v>1203</v>
      </c>
      <c r="F197" s="502"/>
      <c r="G197" s="366" t="s">
        <v>39</v>
      </c>
      <c r="H197" s="369">
        <v>1</v>
      </c>
      <c r="I197" s="368">
        <v>83.5</v>
      </c>
      <c r="J197" s="377">
        <v>83.5</v>
      </c>
    </row>
    <row r="198" spans="1:10" ht="14.25" customHeight="1">
      <c r="A198" s="378"/>
      <c r="B198" s="381"/>
      <c r="C198" s="381"/>
      <c r="D198" s="381"/>
      <c r="E198" s="381" t="s">
        <v>1213</v>
      </c>
      <c r="F198" s="379">
        <v>143.1</v>
      </c>
      <c r="G198" s="381" t="s">
        <v>1214</v>
      </c>
      <c r="H198" s="379">
        <v>0</v>
      </c>
      <c r="I198" s="381" t="s">
        <v>1215</v>
      </c>
      <c r="J198" s="380">
        <v>143.1</v>
      </c>
    </row>
    <row r="199" spans="1:10" ht="14.25" customHeight="1" thickBot="1">
      <c r="A199" s="378"/>
      <c r="B199" s="381"/>
      <c r="C199" s="381"/>
      <c r="D199" s="381"/>
      <c r="E199" s="381" t="s">
        <v>1216</v>
      </c>
      <c r="F199" s="379">
        <v>254.5</v>
      </c>
      <c r="G199" s="381"/>
      <c r="H199" s="525" t="s">
        <v>1217</v>
      </c>
      <c r="I199" s="525"/>
      <c r="J199" s="380">
        <v>1137.58</v>
      </c>
    </row>
    <row r="200" spans="1:10" ht="14.25" customHeight="1" thickTop="1">
      <c r="A200" s="382"/>
      <c r="B200" s="360"/>
      <c r="C200" s="360"/>
      <c r="D200" s="360"/>
      <c r="E200" s="360"/>
      <c r="F200" s="360"/>
      <c r="G200" s="360"/>
      <c r="H200" s="360"/>
      <c r="I200" s="360"/>
      <c r="J200" s="383"/>
    </row>
    <row r="201" spans="1:10" ht="14.25" customHeight="1">
      <c r="A201" s="319" t="s">
        <v>53</v>
      </c>
      <c r="B201" s="355" t="s">
        <v>5</v>
      </c>
      <c r="C201" s="370" t="s">
        <v>6</v>
      </c>
      <c r="D201" s="370" t="s">
        <v>7</v>
      </c>
      <c r="E201" s="523" t="s">
        <v>1181</v>
      </c>
      <c r="F201" s="523"/>
      <c r="G201" s="354" t="s">
        <v>8</v>
      </c>
      <c r="H201" s="355" t="s">
        <v>9</v>
      </c>
      <c r="I201" s="355" t="s">
        <v>10</v>
      </c>
      <c r="J201" s="320" t="s">
        <v>12</v>
      </c>
    </row>
    <row r="202" spans="1:10" ht="14.25" customHeight="1">
      <c r="A202" s="323" t="s">
        <v>1182</v>
      </c>
      <c r="B202" s="357" t="s">
        <v>54</v>
      </c>
      <c r="C202" s="371" t="s">
        <v>20</v>
      </c>
      <c r="D202" s="371" t="s">
        <v>55</v>
      </c>
      <c r="E202" s="524" t="s">
        <v>1264</v>
      </c>
      <c r="F202" s="524"/>
      <c r="G202" s="356" t="s">
        <v>39</v>
      </c>
      <c r="H202" s="359">
        <v>1</v>
      </c>
      <c r="I202" s="358">
        <v>846.42</v>
      </c>
      <c r="J202" s="373">
        <v>846.42</v>
      </c>
    </row>
    <row r="203" spans="1:10" ht="14.25" customHeight="1">
      <c r="A203" s="374" t="s">
        <v>1184</v>
      </c>
      <c r="B203" s="362" t="s">
        <v>1269</v>
      </c>
      <c r="C203" s="372" t="s">
        <v>20</v>
      </c>
      <c r="D203" s="372" t="s">
        <v>1270</v>
      </c>
      <c r="E203" s="503" t="s">
        <v>1271</v>
      </c>
      <c r="F203" s="503"/>
      <c r="G203" s="361" t="s">
        <v>70</v>
      </c>
      <c r="H203" s="364">
        <v>4.1700000000000001E-2</v>
      </c>
      <c r="I203" s="363">
        <v>1115.8</v>
      </c>
      <c r="J203" s="375">
        <v>46.52</v>
      </c>
    </row>
    <row r="204" spans="1:10" ht="14.25" customHeight="1">
      <c r="A204" s="374" t="s">
        <v>1184</v>
      </c>
      <c r="B204" s="362" t="s">
        <v>725</v>
      </c>
      <c r="C204" s="372" t="s">
        <v>20</v>
      </c>
      <c r="D204" s="372" t="s">
        <v>726</v>
      </c>
      <c r="E204" s="503" t="s">
        <v>1293</v>
      </c>
      <c r="F204" s="503"/>
      <c r="G204" s="361" t="s">
        <v>39</v>
      </c>
      <c r="H204" s="364">
        <v>5.0648999999999997</v>
      </c>
      <c r="I204" s="363">
        <v>14.29</v>
      </c>
      <c r="J204" s="375">
        <v>72.37</v>
      </c>
    </row>
    <row r="205" spans="1:10" ht="15" customHeight="1">
      <c r="A205" s="374" t="s">
        <v>1184</v>
      </c>
      <c r="B205" s="362" t="s">
        <v>1320</v>
      </c>
      <c r="C205" s="372" t="s">
        <v>20</v>
      </c>
      <c r="D205" s="372" t="s">
        <v>1321</v>
      </c>
      <c r="E205" s="503" t="s">
        <v>1312</v>
      </c>
      <c r="F205" s="503"/>
      <c r="G205" s="361" t="s">
        <v>22</v>
      </c>
      <c r="H205" s="364">
        <v>0.13250000000000001</v>
      </c>
      <c r="I205" s="363">
        <v>11.18</v>
      </c>
      <c r="J205" s="375">
        <v>1.48</v>
      </c>
    </row>
    <row r="206" spans="1:10" ht="14.25" customHeight="1">
      <c r="A206" s="374" t="s">
        <v>1184</v>
      </c>
      <c r="B206" s="362" t="s">
        <v>1322</v>
      </c>
      <c r="C206" s="372" t="s">
        <v>20</v>
      </c>
      <c r="D206" s="372" t="s">
        <v>1323</v>
      </c>
      <c r="E206" s="503" t="s">
        <v>1312</v>
      </c>
      <c r="F206" s="503"/>
      <c r="G206" s="361" t="s">
        <v>22</v>
      </c>
      <c r="H206" s="364">
        <v>0.17219999999999999</v>
      </c>
      <c r="I206" s="363">
        <v>4.16</v>
      </c>
      <c r="J206" s="375">
        <v>0.71</v>
      </c>
    </row>
    <row r="207" spans="1:10" ht="14.25" customHeight="1">
      <c r="A207" s="374" t="s">
        <v>1184</v>
      </c>
      <c r="B207" s="362" t="s">
        <v>186</v>
      </c>
      <c r="C207" s="372" t="s">
        <v>20</v>
      </c>
      <c r="D207" s="372" t="s">
        <v>187</v>
      </c>
      <c r="E207" s="503" t="s">
        <v>1317</v>
      </c>
      <c r="F207" s="503"/>
      <c r="G207" s="361" t="s">
        <v>39</v>
      </c>
      <c r="H207" s="364">
        <v>0.153</v>
      </c>
      <c r="I207" s="363">
        <v>501.41</v>
      </c>
      <c r="J207" s="375">
        <v>76.709999999999994</v>
      </c>
    </row>
    <row r="208" spans="1:10" ht="14.25" customHeight="1">
      <c r="A208" s="374" t="s">
        <v>1184</v>
      </c>
      <c r="B208" s="362" t="s">
        <v>1422</v>
      </c>
      <c r="C208" s="372" t="s">
        <v>20</v>
      </c>
      <c r="D208" s="372" t="s">
        <v>1423</v>
      </c>
      <c r="E208" s="503" t="s">
        <v>1324</v>
      </c>
      <c r="F208" s="503"/>
      <c r="G208" s="361" t="s">
        <v>22</v>
      </c>
      <c r="H208" s="364">
        <v>6.6199999999999995E-2</v>
      </c>
      <c r="I208" s="363">
        <v>9.64</v>
      </c>
      <c r="J208" s="375">
        <v>0.63</v>
      </c>
    </row>
    <row r="209" spans="1:10" ht="15" customHeight="1">
      <c r="A209" s="374" t="s">
        <v>1184</v>
      </c>
      <c r="B209" s="362" t="s">
        <v>427</v>
      </c>
      <c r="C209" s="372" t="s">
        <v>20</v>
      </c>
      <c r="D209" s="372" t="s">
        <v>428</v>
      </c>
      <c r="E209" s="503" t="s">
        <v>1324</v>
      </c>
      <c r="F209" s="503"/>
      <c r="G209" s="361" t="s">
        <v>22</v>
      </c>
      <c r="H209" s="364">
        <v>0.13250000000000001</v>
      </c>
      <c r="I209" s="363">
        <v>10.64</v>
      </c>
      <c r="J209" s="375">
        <v>1.4</v>
      </c>
    </row>
    <row r="210" spans="1:10" ht="14.25" customHeight="1">
      <c r="A210" s="374" t="s">
        <v>1184</v>
      </c>
      <c r="B210" s="362" t="s">
        <v>1325</v>
      </c>
      <c r="C210" s="372" t="s">
        <v>20</v>
      </c>
      <c r="D210" s="372" t="s">
        <v>1326</v>
      </c>
      <c r="E210" s="503" t="s">
        <v>1324</v>
      </c>
      <c r="F210" s="503"/>
      <c r="G210" s="361" t="s">
        <v>22</v>
      </c>
      <c r="H210" s="364">
        <v>0.17219999999999999</v>
      </c>
      <c r="I210" s="363">
        <v>13.73</v>
      </c>
      <c r="J210" s="375">
        <v>2.36</v>
      </c>
    </row>
    <row r="211" spans="1:10" ht="14.25" customHeight="1">
      <c r="A211" s="374" t="s">
        <v>1184</v>
      </c>
      <c r="B211" s="362" t="s">
        <v>1329</v>
      </c>
      <c r="C211" s="372" t="s">
        <v>20</v>
      </c>
      <c r="D211" s="372" t="s">
        <v>1330</v>
      </c>
      <c r="E211" s="503" t="s">
        <v>1324</v>
      </c>
      <c r="F211" s="503"/>
      <c r="G211" s="361" t="s">
        <v>22</v>
      </c>
      <c r="H211" s="364">
        <v>0.67549999999999999</v>
      </c>
      <c r="I211" s="363">
        <v>3.28</v>
      </c>
      <c r="J211" s="375">
        <v>2.21</v>
      </c>
    </row>
    <row r="212" spans="1:10" ht="14.25" customHeight="1">
      <c r="A212" s="374" t="s">
        <v>1184</v>
      </c>
      <c r="B212" s="362" t="s">
        <v>1339</v>
      </c>
      <c r="C212" s="372" t="s">
        <v>20</v>
      </c>
      <c r="D212" s="372" t="s">
        <v>1340</v>
      </c>
      <c r="E212" s="503" t="s">
        <v>1324</v>
      </c>
      <c r="F212" s="503"/>
      <c r="G212" s="361" t="s">
        <v>62</v>
      </c>
      <c r="H212" s="364">
        <v>6.6199999999999995E-2</v>
      </c>
      <c r="I212" s="363">
        <v>51.76</v>
      </c>
      <c r="J212" s="375">
        <v>3.42</v>
      </c>
    </row>
    <row r="213" spans="1:10" ht="14.25" customHeight="1">
      <c r="A213" s="374" t="s">
        <v>1184</v>
      </c>
      <c r="B213" s="362" t="s">
        <v>1341</v>
      </c>
      <c r="C213" s="372" t="s">
        <v>20</v>
      </c>
      <c r="D213" s="372" t="s">
        <v>1342</v>
      </c>
      <c r="E213" s="503" t="s">
        <v>1343</v>
      </c>
      <c r="F213" s="503"/>
      <c r="G213" s="361" t="s">
        <v>39</v>
      </c>
      <c r="H213" s="364">
        <v>1.7192000000000001</v>
      </c>
      <c r="I213" s="363">
        <v>21.75</v>
      </c>
      <c r="J213" s="375">
        <v>37.39</v>
      </c>
    </row>
    <row r="214" spans="1:10" ht="15" customHeight="1">
      <c r="A214" s="374" t="s">
        <v>1184</v>
      </c>
      <c r="B214" s="362" t="s">
        <v>68</v>
      </c>
      <c r="C214" s="372" t="s">
        <v>20</v>
      </c>
      <c r="D214" s="372" t="s">
        <v>69</v>
      </c>
      <c r="E214" s="503" t="s">
        <v>1344</v>
      </c>
      <c r="F214" s="503"/>
      <c r="G214" s="361" t="s">
        <v>70</v>
      </c>
      <c r="H214" s="364">
        <v>4.0399999999999998E-2</v>
      </c>
      <c r="I214" s="363">
        <v>92.88</v>
      </c>
      <c r="J214" s="375">
        <v>3.75</v>
      </c>
    </row>
    <row r="215" spans="1:10" ht="14.25" customHeight="1">
      <c r="A215" s="374" t="s">
        <v>1184</v>
      </c>
      <c r="B215" s="362" t="s">
        <v>74</v>
      </c>
      <c r="C215" s="372" t="s">
        <v>20</v>
      </c>
      <c r="D215" s="372" t="s">
        <v>75</v>
      </c>
      <c r="E215" s="503" t="s">
        <v>1345</v>
      </c>
      <c r="F215" s="503"/>
      <c r="G215" s="361" t="s">
        <v>70</v>
      </c>
      <c r="H215" s="364">
        <v>1.06E-2</v>
      </c>
      <c r="I215" s="363">
        <v>27.34</v>
      </c>
      <c r="J215" s="375">
        <v>0.28000000000000003</v>
      </c>
    </row>
    <row r="216" spans="1:10" ht="14.25" customHeight="1">
      <c r="A216" s="374" t="s">
        <v>1184</v>
      </c>
      <c r="B216" s="362" t="s">
        <v>1346</v>
      </c>
      <c r="C216" s="372" t="s">
        <v>20</v>
      </c>
      <c r="D216" s="372" t="s">
        <v>1347</v>
      </c>
      <c r="E216" s="503" t="s">
        <v>1348</v>
      </c>
      <c r="F216" s="503"/>
      <c r="G216" s="361" t="s">
        <v>39</v>
      </c>
      <c r="H216" s="364">
        <v>1.7192000000000001</v>
      </c>
      <c r="I216" s="363">
        <v>81.42</v>
      </c>
      <c r="J216" s="375">
        <v>139.97</v>
      </c>
    </row>
    <row r="217" spans="1:10" ht="15" customHeight="1">
      <c r="A217" s="374" t="s">
        <v>1184</v>
      </c>
      <c r="B217" s="362" t="s">
        <v>1349</v>
      </c>
      <c r="C217" s="372" t="s">
        <v>20</v>
      </c>
      <c r="D217" s="372" t="s">
        <v>1350</v>
      </c>
      <c r="E217" s="503" t="s">
        <v>1268</v>
      </c>
      <c r="F217" s="503"/>
      <c r="G217" s="361" t="s">
        <v>39</v>
      </c>
      <c r="H217" s="364">
        <v>6.6199999999999995E-2</v>
      </c>
      <c r="I217" s="363">
        <v>560.63</v>
      </c>
      <c r="J217" s="375">
        <v>37.11</v>
      </c>
    </row>
    <row r="218" spans="1:10" ht="14.25" customHeight="1">
      <c r="A218" s="374" t="s">
        <v>1184</v>
      </c>
      <c r="B218" s="362" t="s">
        <v>1351</v>
      </c>
      <c r="C218" s="372" t="s">
        <v>20</v>
      </c>
      <c r="D218" s="372" t="s">
        <v>1352</v>
      </c>
      <c r="E218" s="503" t="s">
        <v>1353</v>
      </c>
      <c r="F218" s="503"/>
      <c r="G218" s="361" t="s">
        <v>39</v>
      </c>
      <c r="H218" s="364">
        <v>9.2999999999999992E-3</v>
      </c>
      <c r="I218" s="363">
        <v>24.95</v>
      </c>
      <c r="J218" s="375">
        <v>0.23</v>
      </c>
    </row>
    <row r="219" spans="1:10" ht="14.25" customHeight="1">
      <c r="A219" s="374" t="s">
        <v>1184</v>
      </c>
      <c r="B219" s="362" t="s">
        <v>273</v>
      </c>
      <c r="C219" s="372" t="s">
        <v>20</v>
      </c>
      <c r="D219" s="372" t="s">
        <v>274</v>
      </c>
      <c r="E219" s="503" t="s">
        <v>1353</v>
      </c>
      <c r="F219" s="503"/>
      <c r="G219" s="361" t="s">
        <v>39</v>
      </c>
      <c r="H219" s="364">
        <v>1.5109999999999999</v>
      </c>
      <c r="I219" s="363">
        <v>48.63</v>
      </c>
      <c r="J219" s="375">
        <v>73.47</v>
      </c>
    </row>
    <row r="220" spans="1:10" ht="15" customHeight="1">
      <c r="A220" s="374" t="s">
        <v>1184</v>
      </c>
      <c r="B220" s="362" t="s">
        <v>1354</v>
      </c>
      <c r="C220" s="372" t="s">
        <v>20</v>
      </c>
      <c r="D220" s="372" t="s">
        <v>1355</v>
      </c>
      <c r="E220" s="503" t="s">
        <v>1356</v>
      </c>
      <c r="F220" s="503"/>
      <c r="G220" s="361" t="s">
        <v>62</v>
      </c>
      <c r="H220" s="364">
        <v>0.13250000000000001</v>
      </c>
      <c r="I220" s="363">
        <v>26.05</v>
      </c>
      <c r="J220" s="375">
        <v>3.45</v>
      </c>
    </row>
    <row r="221" spans="1:10" ht="14.25" customHeight="1">
      <c r="A221" s="374" t="s">
        <v>1184</v>
      </c>
      <c r="B221" s="362" t="s">
        <v>1369</v>
      </c>
      <c r="C221" s="372" t="s">
        <v>20</v>
      </c>
      <c r="D221" s="372" t="s">
        <v>1370</v>
      </c>
      <c r="E221" s="503" t="s">
        <v>1255</v>
      </c>
      <c r="F221" s="503"/>
      <c r="G221" s="361" t="s">
        <v>39</v>
      </c>
      <c r="H221" s="364">
        <v>0.51359999999999995</v>
      </c>
      <c r="I221" s="363">
        <v>102.27</v>
      </c>
      <c r="J221" s="375">
        <v>52.52</v>
      </c>
    </row>
    <row r="222" spans="1:10" ht="14.25" customHeight="1">
      <c r="A222" s="374" t="s">
        <v>1184</v>
      </c>
      <c r="B222" s="362" t="s">
        <v>1373</v>
      </c>
      <c r="C222" s="372" t="s">
        <v>20</v>
      </c>
      <c r="D222" s="372" t="s">
        <v>1374</v>
      </c>
      <c r="E222" s="503" t="s">
        <v>1255</v>
      </c>
      <c r="F222" s="503"/>
      <c r="G222" s="361" t="s">
        <v>39</v>
      </c>
      <c r="H222" s="364">
        <v>0.80230000000000001</v>
      </c>
      <c r="I222" s="363">
        <v>120.39</v>
      </c>
      <c r="J222" s="375">
        <v>96.58</v>
      </c>
    </row>
    <row r="223" spans="1:10" ht="14.25" customHeight="1">
      <c r="A223" s="374" t="s">
        <v>1184</v>
      </c>
      <c r="B223" s="362" t="s">
        <v>1375</v>
      </c>
      <c r="C223" s="372" t="s">
        <v>20</v>
      </c>
      <c r="D223" s="372" t="s">
        <v>1376</v>
      </c>
      <c r="E223" s="503" t="s">
        <v>1255</v>
      </c>
      <c r="F223" s="503"/>
      <c r="G223" s="361" t="s">
        <v>39</v>
      </c>
      <c r="H223" s="364">
        <v>0.62549999999999994</v>
      </c>
      <c r="I223" s="363">
        <v>153.16999999999999</v>
      </c>
      <c r="J223" s="375">
        <v>95.8</v>
      </c>
    </row>
    <row r="224" spans="1:10" ht="15" customHeight="1">
      <c r="A224" s="374" t="s">
        <v>1184</v>
      </c>
      <c r="B224" s="362" t="s">
        <v>1388</v>
      </c>
      <c r="C224" s="372" t="s">
        <v>20</v>
      </c>
      <c r="D224" s="372" t="s">
        <v>1389</v>
      </c>
      <c r="E224" s="503" t="s">
        <v>1390</v>
      </c>
      <c r="F224" s="503"/>
      <c r="G224" s="361" t="s">
        <v>62</v>
      </c>
      <c r="H224" s="364">
        <v>6.6199999999999995E-2</v>
      </c>
      <c r="I224" s="363">
        <v>174.11</v>
      </c>
      <c r="J224" s="375">
        <v>11.52</v>
      </c>
    </row>
    <row r="225" spans="1:10" ht="14.25" customHeight="1">
      <c r="A225" s="374" t="s">
        <v>1184</v>
      </c>
      <c r="B225" s="362" t="s">
        <v>1397</v>
      </c>
      <c r="C225" s="372" t="s">
        <v>20</v>
      </c>
      <c r="D225" s="372" t="s">
        <v>1398</v>
      </c>
      <c r="E225" s="503" t="s">
        <v>1264</v>
      </c>
      <c r="F225" s="503"/>
      <c r="G225" s="361" t="s">
        <v>39</v>
      </c>
      <c r="H225" s="364">
        <v>0.59109999999999996</v>
      </c>
      <c r="I225" s="363">
        <v>144.32</v>
      </c>
      <c r="J225" s="375">
        <v>85.3</v>
      </c>
    </row>
    <row r="226" spans="1:10" ht="14.25" customHeight="1">
      <c r="A226" s="376" t="s">
        <v>1200</v>
      </c>
      <c r="B226" s="367" t="s">
        <v>1420</v>
      </c>
      <c r="C226" s="365" t="s">
        <v>20</v>
      </c>
      <c r="D226" s="365" t="s">
        <v>1421</v>
      </c>
      <c r="E226" s="502" t="s">
        <v>1203</v>
      </c>
      <c r="F226" s="502"/>
      <c r="G226" s="366" t="s">
        <v>62</v>
      </c>
      <c r="H226" s="369">
        <v>6.6199999999999995E-2</v>
      </c>
      <c r="I226" s="368">
        <v>18.8</v>
      </c>
      <c r="J226" s="377">
        <v>1.24</v>
      </c>
    </row>
    <row r="227" spans="1:10" ht="14.25" customHeight="1">
      <c r="A227" s="378"/>
      <c r="B227" s="381"/>
      <c r="C227" s="381"/>
      <c r="D227" s="381"/>
      <c r="E227" s="381" t="s">
        <v>1213</v>
      </c>
      <c r="F227" s="379">
        <v>155.59</v>
      </c>
      <c r="G227" s="381" t="s">
        <v>1214</v>
      </c>
      <c r="H227" s="379">
        <v>0</v>
      </c>
      <c r="I227" s="381" t="s">
        <v>1215</v>
      </c>
      <c r="J227" s="380">
        <v>155.59</v>
      </c>
    </row>
    <row r="228" spans="1:10" ht="15" customHeight="1" thickBot="1">
      <c r="A228" s="378"/>
      <c r="B228" s="381"/>
      <c r="C228" s="381"/>
      <c r="D228" s="381"/>
      <c r="E228" s="381" t="s">
        <v>1216</v>
      </c>
      <c r="F228" s="379">
        <v>243.93</v>
      </c>
      <c r="G228" s="381"/>
      <c r="H228" s="525" t="s">
        <v>1217</v>
      </c>
      <c r="I228" s="525"/>
      <c r="J228" s="380">
        <v>1090.3499999999999</v>
      </c>
    </row>
    <row r="229" spans="1:10" ht="14.25" customHeight="1" thickTop="1">
      <c r="A229" s="382"/>
      <c r="B229" s="360"/>
      <c r="C229" s="360"/>
      <c r="D229" s="360"/>
      <c r="E229" s="360"/>
      <c r="F229" s="360"/>
      <c r="G229" s="360"/>
      <c r="H229" s="360"/>
      <c r="I229" s="360"/>
      <c r="J229" s="383"/>
    </row>
    <row r="230" spans="1:10" ht="14.25" customHeight="1">
      <c r="A230" s="319" t="s">
        <v>56</v>
      </c>
      <c r="B230" s="355" t="s">
        <v>5</v>
      </c>
      <c r="C230" s="370" t="s">
        <v>6</v>
      </c>
      <c r="D230" s="370" t="s">
        <v>7</v>
      </c>
      <c r="E230" s="523" t="s">
        <v>1181</v>
      </c>
      <c r="F230" s="523"/>
      <c r="G230" s="354" t="s">
        <v>8</v>
      </c>
      <c r="H230" s="355" t="s">
        <v>9</v>
      </c>
      <c r="I230" s="355" t="s">
        <v>10</v>
      </c>
      <c r="J230" s="320" t="s">
        <v>12</v>
      </c>
    </row>
    <row r="231" spans="1:10" ht="14.25" customHeight="1">
      <c r="A231" s="323" t="s">
        <v>1182</v>
      </c>
      <c r="B231" s="357" t="s">
        <v>57</v>
      </c>
      <c r="C231" s="371" t="s">
        <v>20</v>
      </c>
      <c r="D231" s="371" t="s">
        <v>58</v>
      </c>
      <c r="E231" s="524" t="s">
        <v>1264</v>
      </c>
      <c r="F231" s="524"/>
      <c r="G231" s="356" t="s">
        <v>39</v>
      </c>
      <c r="H231" s="359">
        <v>1</v>
      </c>
      <c r="I231" s="358">
        <v>1036.5899999999999</v>
      </c>
      <c r="J231" s="373">
        <v>1036.5899999999999</v>
      </c>
    </row>
    <row r="232" spans="1:10" ht="14.25" customHeight="1">
      <c r="A232" s="374" t="s">
        <v>1184</v>
      </c>
      <c r="B232" s="362" t="s">
        <v>679</v>
      </c>
      <c r="C232" s="372" t="s">
        <v>20</v>
      </c>
      <c r="D232" s="372" t="s">
        <v>680</v>
      </c>
      <c r="E232" s="503" t="s">
        <v>1282</v>
      </c>
      <c r="F232" s="503"/>
      <c r="G232" s="361" t="s">
        <v>62</v>
      </c>
      <c r="H232" s="364">
        <v>6.9599999999999995E-2</v>
      </c>
      <c r="I232" s="363">
        <v>113.78</v>
      </c>
      <c r="J232" s="375">
        <v>7.91</v>
      </c>
    </row>
    <row r="233" spans="1:10" ht="14.25" customHeight="1">
      <c r="A233" s="374" t="s">
        <v>1184</v>
      </c>
      <c r="B233" s="362" t="s">
        <v>1269</v>
      </c>
      <c r="C233" s="372" t="s">
        <v>20</v>
      </c>
      <c r="D233" s="372" t="s">
        <v>1270</v>
      </c>
      <c r="E233" s="503" t="s">
        <v>1271</v>
      </c>
      <c r="F233" s="503"/>
      <c r="G233" s="361" t="s">
        <v>70</v>
      </c>
      <c r="H233" s="364">
        <v>2.86E-2</v>
      </c>
      <c r="I233" s="363">
        <v>1115.8</v>
      </c>
      <c r="J233" s="375">
        <v>31.91</v>
      </c>
    </row>
    <row r="234" spans="1:10" ht="14.25" customHeight="1">
      <c r="A234" s="374" t="s">
        <v>1184</v>
      </c>
      <c r="B234" s="362" t="s">
        <v>1412</v>
      </c>
      <c r="C234" s="372" t="s">
        <v>20</v>
      </c>
      <c r="D234" s="372" t="s">
        <v>1413</v>
      </c>
      <c r="E234" s="503" t="s">
        <v>1274</v>
      </c>
      <c r="F234" s="503"/>
      <c r="G234" s="361" t="s">
        <v>62</v>
      </c>
      <c r="H234" s="364">
        <v>1.7399999999999999E-2</v>
      </c>
      <c r="I234" s="363">
        <v>76.900000000000006</v>
      </c>
      <c r="J234" s="375">
        <v>1.33</v>
      </c>
    </row>
    <row r="235" spans="1:10" ht="14.25" customHeight="1">
      <c r="A235" s="374" t="s">
        <v>1184</v>
      </c>
      <c r="B235" s="362" t="s">
        <v>1275</v>
      </c>
      <c r="C235" s="372" t="s">
        <v>20</v>
      </c>
      <c r="D235" s="372" t="s">
        <v>1276</v>
      </c>
      <c r="E235" s="503" t="s">
        <v>1274</v>
      </c>
      <c r="F235" s="503"/>
      <c r="G235" s="361" t="s">
        <v>62</v>
      </c>
      <c r="H235" s="364">
        <v>0.10440000000000001</v>
      </c>
      <c r="I235" s="363">
        <v>28.24</v>
      </c>
      <c r="J235" s="375">
        <v>2.94</v>
      </c>
    </row>
    <row r="236" spans="1:10" ht="14.25" customHeight="1">
      <c r="A236" s="374" t="s">
        <v>1184</v>
      </c>
      <c r="B236" s="362" t="s">
        <v>1277</v>
      </c>
      <c r="C236" s="372" t="s">
        <v>20</v>
      </c>
      <c r="D236" s="372" t="s">
        <v>1278</v>
      </c>
      <c r="E236" s="503" t="s">
        <v>1279</v>
      </c>
      <c r="F236" s="503"/>
      <c r="G236" s="361" t="s">
        <v>39</v>
      </c>
      <c r="H236" s="364">
        <v>0.46750000000000003</v>
      </c>
      <c r="I236" s="363">
        <v>100.35</v>
      </c>
      <c r="J236" s="375">
        <v>46.91</v>
      </c>
    </row>
    <row r="237" spans="1:10" ht="14.25" customHeight="1">
      <c r="A237" s="374" t="s">
        <v>1184</v>
      </c>
      <c r="B237" s="362" t="s">
        <v>1280</v>
      </c>
      <c r="C237" s="372" t="s">
        <v>20</v>
      </c>
      <c r="D237" s="372" t="s">
        <v>1281</v>
      </c>
      <c r="E237" s="503" t="s">
        <v>1282</v>
      </c>
      <c r="F237" s="503"/>
      <c r="G237" s="361" t="s">
        <v>62</v>
      </c>
      <c r="H237" s="364">
        <v>5.2200000000000003E-2</v>
      </c>
      <c r="I237" s="363">
        <v>593.80999999999995</v>
      </c>
      <c r="J237" s="375">
        <v>30.99</v>
      </c>
    </row>
    <row r="238" spans="1:10" ht="14.25" customHeight="1">
      <c r="A238" s="374" t="s">
        <v>1184</v>
      </c>
      <c r="B238" s="362" t="s">
        <v>1285</v>
      </c>
      <c r="C238" s="372" t="s">
        <v>20</v>
      </c>
      <c r="D238" s="372" t="s">
        <v>1286</v>
      </c>
      <c r="E238" s="503" t="s">
        <v>1282</v>
      </c>
      <c r="F238" s="503"/>
      <c r="G238" s="361" t="s">
        <v>62</v>
      </c>
      <c r="H238" s="364">
        <v>5.2200000000000003E-2</v>
      </c>
      <c r="I238" s="363">
        <v>254.57</v>
      </c>
      <c r="J238" s="375">
        <v>13.28</v>
      </c>
    </row>
    <row r="239" spans="1:10" ht="14.25" customHeight="1">
      <c r="A239" s="374" t="s">
        <v>1184</v>
      </c>
      <c r="B239" s="362" t="s">
        <v>1287</v>
      </c>
      <c r="C239" s="372" t="s">
        <v>20</v>
      </c>
      <c r="D239" s="372" t="s">
        <v>1288</v>
      </c>
      <c r="E239" s="503" t="s">
        <v>1289</v>
      </c>
      <c r="F239" s="503"/>
      <c r="G239" s="361" t="s">
        <v>39</v>
      </c>
      <c r="H239" s="364">
        <v>0.18940000000000001</v>
      </c>
      <c r="I239" s="363">
        <v>33.69</v>
      </c>
      <c r="J239" s="375">
        <v>6.38</v>
      </c>
    </row>
    <row r="240" spans="1:10" ht="14.25" customHeight="1">
      <c r="A240" s="374" t="s">
        <v>1184</v>
      </c>
      <c r="B240" s="362" t="s">
        <v>1424</v>
      </c>
      <c r="C240" s="372" t="s">
        <v>20</v>
      </c>
      <c r="D240" s="372" t="s">
        <v>1425</v>
      </c>
      <c r="E240" s="503" t="s">
        <v>1426</v>
      </c>
      <c r="F240" s="503"/>
      <c r="G240" s="361" t="s">
        <v>39</v>
      </c>
      <c r="H240" s="364">
        <v>0.1681</v>
      </c>
      <c r="I240" s="363">
        <v>67.64</v>
      </c>
      <c r="J240" s="375">
        <v>11.37</v>
      </c>
    </row>
    <row r="241" spans="1:10" ht="38.25" customHeight="1">
      <c r="A241" s="374" t="s">
        <v>1184</v>
      </c>
      <c r="B241" s="362" t="s">
        <v>1290</v>
      </c>
      <c r="C241" s="372" t="s">
        <v>20</v>
      </c>
      <c r="D241" s="372" t="s">
        <v>1291</v>
      </c>
      <c r="E241" s="503" t="s">
        <v>1292</v>
      </c>
      <c r="F241" s="503"/>
      <c r="G241" s="361" t="s">
        <v>39</v>
      </c>
      <c r="H241" s="364">
        <v>0.76790000000000003</v>
      </c>
      <c r="I241" s="363">
        <v>10.119999999999999</v>
      </c>
      <c r="J241" s="375">
        <v>7.77</v>
      </c>
    </row>
    <row r="242" spans="1:10" ht="14.25" customHeight="1">
      <c r="A242" s="374" t="s">
        <v>1184</v>
      </c>
      <c r="B242" s="362" t="s">
        <v>1427</v>
      </c>
      <c r="C242" s="372" t="s">
        <v>20</v>
      </c>
      <c r="D242" s="372" t="s">
        <v>1428</v>
      </c>
      <c r="E242" s="503" t="s">
        <v>1292</v>
      </c>
      <c r="F242" s="503"/>
      <c r="G242" s="361" t="s">
        <v>39</v>
      </c>
      <c r="H242" s="364">
        <v>0.1681</v>
      </c>
      <c r="I242" s="363">
        <v>12.58</v>
      </c>
      <c r="J242" s="375">
        <v>2.11</v>
      </c>
    </row>
    <row r="243" spans="1:10" ht="25.5" customHeight="1">
      <c r="A243" s="374" t="s">
        <v>1184</v>
      </c>
      <c r="B243" s="362" t="s">
        <v>725</v>
      </c>
      <c r="C243" s="372" t="s">
        <v>20</v>
      </c>
      <c r="D243" s="372" t="s">
        <v>726</v>
      </c>
      <c r="E243" s="503" t="s">
        <v>1293</v>
      </c>
      <c r="F243" s="503"/>
      <c r="G243" s="361" t="s">
        <v>39</v>
      </c>
      <c r="H243" s="364">
        <v>2.4441999999999999</v>
      </c>
      <c r="I243" s="363">
        <v>14.29</v>
      </c>
      <c r="J243" s="375">
        <v>34.92</v>
      </c>
    </row>
    <row r="244" spans="1:10" ht="26.45" customHeight="1">
      <c r="A244" s="374" t="s">
        <v>1184</v>
      </c>
      <c r="B244" s="362" t="s">
        <v>356</v>
      </c>
      <c r="C244" s="372" t="s">
        <v>20</v>
      </c>
      <c r="D244" s="372" t="s">
        <v>357</v>
      </c>
      <c r="E244" s="503" t="s">
        <v>1429</v>
      </c>
      <c r="F244" s="503"/>
      <c r="G244" s="361" t="s">
        <v>62</v>
      </c>
      <c r="H244" s="364">
        <v>6.9599999999999995E-2</v>
      </c>
      <c r="I244" s="363">
        <v>22.73</v>
      </c>
      <c r="J244" s="375">
        <v>1.58</v>
      </c>
    </row>
    <row r="245" spans="1:10" ht="14.25" customHeight="1">
      <c r="A245" s="374" t="s">
        <v>1184</v>
      </c>
      <c r="B245" s="362" t="s">
        <v>337</v>
      </c>
      <c r="C245" s="372" t="s">
        <v>20</v>
      </c>
      <c r="D245" s="372" t="s">
        <v>338</v>
      </c>
      <c r="E245" s="503" t="s">
        <v>1297</v>
      </c>
      <c r="F245" s="503"/>
      <c r="G245" s="361" t="s">
        <v>22</v>
      </c>
      <c r="H245" s="364">
        <v>0.16309999999999999</v>
      </c>
      <c r="I245" s="363">
        <v>22.92</v>
      </c>
      <c r="J245" s="375">
        <v>3.73</v>
      </c>
    </row>
    <row r="246" spans="1:10" ht="38.25" customHeight="1">
      <c r="A246" s="374" t="s">
        <v>1184</v>
      </c>
      <c r="B246" s="362" t="s">
        <v>340</v>
      </c>
      <c r="C246" s="372" t="s">
        <v>20</v>
      </c>
      <c r="D246" s="372" t="s">
        <v>341</v>
      </c>
      <c r="E246" s="503" t="s">
        <v>1297</v>
      </c>
      <c r="F246" s="503"/>
      <c r="G246" s="361" t="s">
        <v>22</v>
      </c>
      <c r="H246" s="364">
        <v>0.2235</v>
      </c>
      <c r="I246" s="363">
        <v>29.34</v>
      </c>
      <c r="J246" s="375">
        <v>6.55</v>
      </c>
    </row>
    <row r="247" spans="1:10" ht="38.25" customHeight="1">
      <c r="A247" s="374" t="s">
        <v>1184</v>
      </c>
      <c r="B247" s="362" t="s">
        <v>307</v>
      </c>
      <c r="C247" s="372" t="s">
        <v>20</v>
      </c>
      <c r="D247" s="372" t="s">
        <v>308</v>
      </c>
      <c r="E247" s="503" t="s">
        <v>1297</v>
      </c>
      <c r="F247" s="503"/>
      <c r="G247" s="361" t="s">
        <v>22</v>
      </c>
      <c r="H247" s="364">
        <v>4.7E-2</v>
      </c>
      <c r="I247" s="363">
        <v>40.869999999999997</v>
      </c>
      <c r="J247" s="375">
        <v>1.92</v>
      </c>
    </row>
    <row r="248" spans="1:10" ht="25.5" customHeight="1">
      <c r="A248" s="374" t="s">
        <v>1184</v>
      </c>
      <c r="B248" s="362" t="s">
        <v>1298</v>
      </c>
      <c r="C248" s="372" t="s">
        <v>20</v>
      </c>
      <c r="D248" s="372" t="s">
        <v>1299</v>
      </c>
      <c r="E248" s="503" t="s">
        <v>1297</v>
      </c>
      <c r="F248" s="503"/>
      <c r="G248" s="361" t="s">
        <v>62</v>
      </c>
      <c r="H248" s="364">
        <v>0.17399999999999999</v>
      </c>
      <c r="I248" s="363">
        <v>10.78</v>
      </c>
      <c r="J248" s="375">
        <v>1.87</v>
      </c>
    </row>
    <row r="249" spans="1:10" ht="15" customHeight="1">
      <c r="A249" s="374" t="s">
        <v>1184</v>
      </c>
      <c r="B249" s="362" t="s">
        <v>1302</v>
      </c>
      <c r="C249" s="372" t="s">
        <v>20</v>
      </c>
      <c r="D249" s="372" t="s">
        <v>1303</v>
      </c>
      <c r="E249" s="503" t="s">
        <v>1297</v>
      </c>
      <c r="F249" s="503"/>
      <c r="G249" s="361" t="s">
        <v>62</v>
      </c>
      <c r="H249" s="364">
        <v>1.7399999999999999E-2</v>
      </c>
      <c r="I249" s="363">
        <v>17.59</v>
      </c>
      <c r="J249" s="375">
        <v>0.3</v>
      </c>
    </row>
    <row r="250" spans="1:10" ht="15" customHeight="1">
      <c r="A250" s="374" t="s">
        <v>1184</v>
      </c>
      <c r="B250" s="362" t="s">
        <v>1304</v>
      </c>
      <c r="C250" s="372" t="s">
        <v>20</v>
      </c>
      <c r="D250" s="372" t="s">
        <v>1305</v>
      </c>
      <c r="E250" s="503" t="s">
        <v>1297</v>
      </c>
      <c r="F250" s="503"/>
      <c r="G250" s="361" t="s">
        <v>62</v>
      </c>
      <c r="H250" s="364">
        <v>5.2200000000000003E-2</v>
      </c>
      <c r="I250" s="363">
        <v>49.85</v>
      </c>
      <c r="J250" s="375">
        <v>2.6</v>
      </c>
    </row>
    <row r="251" spans="1:10" ht="14.45" customHeight="1">
      <c r="A251" s="374" t="s">
        <v>1184</v>
      </c>
      <c r="B251" s="362" t="s">
        <v>1306</v>
      </c>
      <c r="C251" s="372" t="s">
        <v>20</v>
      </c>
      <c r="D251" s="372" t="s">
        <v>1307</v>
      </c>
      <c r="E251" s="503" t="s">
        <v>1297</v>
      </c>
      <c r="F251" s="503"/>
      <c r="G251" s="361" t="s">
        <v>62</v>
      </c>
      <c r="H251" s="364">
        <v>1.7399999999999999E-2</v>
      </c>
      <c r="I251" s="363">
        <v>28.58</v>
      </c>
      <c r="J251" s="375">
        <v>0.49</v>
      </c>
    </row>
    <row r="252" spans="1:10" ht="39.6" customHeight="1">
      <c r="A252" s="374" t="s">
        <v>1184</v>
      </c>
      <c r="B252" s="362" t="s">
        <v>1310</v>
      </c>
      <c r="C252" s="372" t="s">
        <v>20</v>
      </c>
      <c r="D252" s="372" t="s">
        <v>1311</v>
      </c>
      <c r="E252" s="503" t="s">
        <v>1312</v>
      </c>
      <c r="F252" s="503"/>
      <c r="G252" s="361" t="s">
        <v>22</v>
      </c>
      <c r="H252" s="364">
        <v>7.22E-2</v>
      </c>
      <c r="I252" s="363">
        <v>8.06</v>
      </c>
      <c r="J252" s="375">
        <v>0.57999999999999996</v>
      </c>
    </row>
    <row r="253" spans="1:10" ht="14.45" customHeight="1">
      <c r="A253" s="374" t="s">
        <v>1184</v>
      </c>
      <c r="B253" s="362" t="s">
        <v>1313</v>
      </c>
      <c r="C253" s="372" t="s">
        <v>20</v>
      </c>
      <c r="D253" s="372" t="s">
        <v>1314</v>
      </c>
      <c r="E253" s="503" t="s">
        <v>1312</v>
      </c>
      <c r="F253" s="503"/>
      <c r="G253" s="361" t="s">
        <v>22</v>
      </c>
      <c r="H253" s="364">
        <v>7.22E-2</v>
      </c>
      <c r="I253" s="363">
        <v>16.47</v>
      </c>
      <c r="J253" s="375">
        <v>1.18</v>
      </c>
    </row>
    <row r="254" spans="1:10" ht="15" customHeight="1">
      <c r="A254" s="374" t="s">
        <v>1184</v>
      </c>
      <c r="B254" s="362" t="s">
        <v>1318</v>
      </c>
      <c r="C254" s="372" t="s">
        <v>20</v>
      </c>
      <c r="D254" s="372" t="s">
        <v>1319</v>
      </c>
      <c r="E254" s="503" t="s">
        <v>1317</v>
      </c>
      <c r="F254" s="503"/>
      <c r="G254" s="361" t="s">
        <v>62</v>
      </c>
      <c r="H254" s="364">
        <v>3.4799999999999998E-2</v>
      </c>
      <c r="I254" s="363">
        <v>395.88</v>
      </c>
      <c r="J254" s="375">
        <v>13.77</v>
      </c>
    </row>
    <row r="255" spans="1:10" ht="26.45" customHeight="1">
      <c r="A255" s="374" t="s">
        <v>1184</v>
      </c>
      <c r="B255" s="362" t="s">
        <v>1320</v>
      </c>
      <c r="C255" s="372" t="s">
        <v>20</v>
      </c>
      <c r="D255" s="372" t="s">
        <v>1321</v>
      </c>
      <c r="E255" s="503" t="s">
        <v>1312</v>
      </c>
      <c r="F255" s="503"/>
      <c r="G255" s="361" t="s">
        <v>22</v>
      </c>
      <c r="H255" s="364">
        <v>0.4612</v>
      </c>
      <c r="I255" s="363">
        <v>11.18</v>
      </c>
      <c r="J255" s="375">
        <v>5.15</v>
      </c>
    </row>
    <row r="256" spans="1:10" ht="14.25" customHeight="1">
      <c r="A256" s="374" t="s">
        <v>1184</v>
      </c>
      <c r="B256" s="362" t="s">
        <v>1322</v>
      </c>
      <c r="C256" s="372" t="s">
        <v>20</v>
      </c>
      <c r="D256" s="372" t="s">
        <v>1323</v>
      </c>
      <c r="E256" s="503" t="s">
        <v>1312</v>
      </c>
      <c r="F256" s="503"/>
      <c r="G256" s="361" t="s">
        <v>22</v>
      </c>
      <c r="H256" s="364">
        <v>0.1827</v>
      </c>
      <c r="I256" s="363">
        <v>4.16</v>
      </c>
      <c r="J256" s="375">
        <v>0.76</v>
      </c>
    </row>
    <row r="257" spans="1:10" ht="14.25" customHeight="1">
      <c r="A257" s="374" t="s">
        <v>1184</v>
      </c>
      <c r="B257" s="362" t="s">
        <v>1430</v>
      </c>
      <c r="C257" s="372" t="s">
        <v>20</v>
      </c>
      <c r="D257" s="372" t="s">
        <v>1431</v>
      </c>
      <c r="E257" s="503" t="s">
        <v>1317</v>
      </c>
      <c r="F257" s="503"/>
      <c r="G257" s="361" t="s">
        <v>62</v>
      </c>
      <c r="H257" s="364">
        <v>5.2200000000000003E-2</v>
      </c>
      <c r="I257" s="363">
        <v>104.55</v>
      </c>
      <c r="J257" s="375">
        <v>5.45</v>
      </c>
    </row>
    <row r="258" spans="1:10" ht="14.25" customHeight="1">
      <c r="A258" s="374" t="s">
        <v>1184</v>
      </c>
      <c r="B258" s="362" t="s">
        <v>427</v>
      </c>
      <c r="C258" s="372" t="s">
        <v>20</v>
      </c>
      <c r="D258" s="372" t="s">
        <v>428</v>
      </c>
      <c r="E258" s="503" t="s">
        <v>1324</v>
      </c>
      <c r="F258" s="503"/>
      <c r="G258" s="361" t="s">
        <v>22</v>
      </c>
      <c r="H258" s="364">
        <v>0.33069999999999999</v>
      </c>
      <c r="I258" s="363">
        <v>10.64</v>
      </c>
      <c r="J258" s="375">
        <v>3.51</v>
      </c>
    </row>
    <row r="259" spans="1:10" ht="14.25" customHeight="1">
      <c r="A259" s="374" t="s">
        <v>1184</v>
      </c>
      <c r="B259" s="362" t="s">
        <v>430</v>
      </c>
      <c r="C259" s="372" t="s">
        <v>20</v>
      </c>
      <c r="D259" s="372" t="s">
        <v>431</v>
      </c>
      <c r="E259" s="503" t="s">
        <v>1324</v>
      </c>
      <c r="F259" s="503"/>
      <c r="G259" s="361" t="s">
        <v>22</v>
      </c>
      <c r="H259" s="364">
        <v>0.1305</v>
      </c>
      <c r="I259" s="363">
        <v>12.63</v>
      </c>
      <c r="J259" s="375">
        <v>1.64</v>
      </c>
    </row>
    <row r="260" spans="1:10" ht="14.25" customHeight="1">
      <c r="A260" s="374" t="s">
        <v>1184</v>
      </c>
      <c r="B260" s="362" t="s">
        <v>1325</v>
      </c>
      <c r="C260" s="372" t="s">
        <v>20</v>
      </c>
      <c r="D260" s="372" t="s">
        <v>1326</v>
      </c>
      <c r="E260" s="503" t="s">
        <v>1324</v>
      </c>
      <c r="F260" s="503"/>
      <c r="G260" s="361" t="s">
        <v>22</v>
      </c>
      <c r="H260" s="364">
        <v>0.15659999999999999</v>
      </c>
      <c r="I260" s="363">
        <v>13.73</v>
      </c>
      <c r="J260" s="375">
        <v>2.15</v>
      </c>
    </row>
    <row r="261" spans="1:10" ht="14.25" customHeight="1">
      <c r="A261" s="374" t="s">
        <v>1184</v>
      </c>
      <c r="B261" s="362" t="s">
        <v>1432</v>
      </c>
      <c r="C261" s="372" t="s">
        <v>20</v>
      </c>
      <c r="D261" s="372" t="s">
        <v>1433</v>
      </c>
      <c r="E261" s="503" t="s">
        <v>1324</v>
      </c>
      <c r="F261" s="503"/>
      <c r="G261" s="361" t="s">
        <v>22</v>
      </c>
      <c r="H261" s="364">
        <v>2.6100000000000002E-2</v>
      </c>
      <c r="I261" s="363">
        <v>15.71</v>
      </c>
      <c r="J261" s="375">
        <v>0.41</v>
      </c>
    </row>
    <row r="262" spans="1:10" ht="14.25" customHeight="1">
      <c r="A262" s="374" t="s">
        <v>1184</v>
      </c>
      <c r="B262" s="362" t="s">
        <v>1434</v>
      </c>
      <c r="C262" s="372" t="s">
        <v>20</v>
      </c>
      <c r="D262" s="372" t="s">
        <v>1435</v>
      </c>
      <c r="E262" s="503" t="s">
        <v>1324</v>
      </c>
      <c r="F262" s="503"/>
      <c r="G262" s="361" t="s">
        <v>62</v>
      </c>
      <c r="H262" s="364">
        <v>3.4799999999999998E-2</v>
      </c>
      <c r="I262" s="363">
        <v>8.77</v>
      </c>
      <c r="J262" s="375">
        <v>0.3</v>
      </c>
    </row>
    <row r="263" spans="1:10" ht="14.25" customHeight="1">
      <c r="A263" s="374" t="s">
        <v>1184</v>
      </c>
      <c r="B263" s="362" t="s">
        <v>1436</v>
      </c>
      <c r="C263" s="372" t="s">
        <v>20</v>
      </c>
      <c r="D263" s="372" t="s">
        <v>1437</v>
      </c>
      <c r="E263" s="503" t="s">
        <v>1324</v>
      </c>
      <c r="F263" s="503"/>
      <c r="G263" s="361" t="s">
        <v>62</v>
      </c>
      <c r="H263" s="364">
        <v>3.4799999999999998E-2</v>
      </c>
      <c r="I263" s="363">
        <v>10.63</v>
      </c>
      <c r="J263" s="375">
        <v>0.36</v>
      </c>
    </row>
    <row r="264" spans="1:10" ht="14.25" customHeight="1">
      <c r="A264" s="374" t="s">
        <v>1184</v>
      </c>
      <c r="B264" s="362" t="s">
        <v>1438</v>
      </c>
      <c r="C264" s="372" t="s">
        <v>20</v>
      </c>
      <c r="D264" s="372" t="s">
        <v>1439</v>
      </c>
      <c r="E264" s="503" t="s">
        <v>1324</v>
      </c>
      <c r="F264" s="503"/>
      <c r="G264" s="361" t="s">
        <v>62</v>
      </c>
      <c r="H264" s="364">
        <v>1.7399999999999999E-2</v>
      </c>
      <c r="I264" s="363">
        <v>14.39</v>
      </c>
      <c r="J264" s="375">
        <v>0.25</v>
      </c>
    </row>
    <row r="265" spans="1:10" ht="14.25" customHeight="1">
      <c r="A265" s="374" t="s">
        <v>1184</v>
      </c>
      <c r="B265" s="362" t="s">
        <v>1327</v>
      </c>
      <c r="C265" s="372" t="s">
        <v>20</v>
      </c>
      <c r="D265" s="372" t="s">
        <v>1328</v>
      </c>
      <c r="E265" s="503" t="s">
        <v>1324</v>
      </c>
      <c r="F265" s="503"/>
      <c r="G265" s="361" t="s">
        <v>62</v>
      </c>
      <c r="H265" s="364">
        <v>6.9599999999999995E-2</v>
      </c>
      <c r="I265" s="363">
        <v>17.850000000000001</v>
      </c>
      <c r="J265" s="375">
        <v>1.24</v>
      </c>
    </row>
    <row r="266" spans="1:10" ht="14.25" customHeight="1">
      <c r="A266" s="374" t="s">
        <v>1184</v>
      </c>
      <c r="B266" s="362" t="s">
        <v>1329</v>
      </c>
      <c r="C266" s="372" t="s">
        <v>20</v>
      </c>
      <c r="D266" s="372" t="s">
        <v>1330</v>
      </c>
      <c r="E266" s="503" t="s">
        <v>1324</v>
      </c>
      <c r="F266" s="503"/>
      <c r="G266" s="361" t="s">
        <v>22</v>
      </c>
      <c r="H266" s="364">
        <v>1.2529999999999999</v>
      </c>
      <c r="I266" s="363">
        <v>3.28</v>
      </c>
      <c r="J266" s="375">
        <v>4.0999999999999996</v>
      </c>
    </row>
    <row r="267" spans="1:10" ht="14.25" customHeight="1">
      <c r="A267" s="374" t="s">
        <v>1184</v>
      </c>
      <c r="B267" s="362" t="s">
        <v>479</v>
      </c>
      <c r="C267" s="372" t="s">
        <v>20</v>
      </c>
      <c r="D267" s="372" t="s">
        <v>480</v>
      </c>
      <c r="E267" s="503" t="s">
        <v>1324</v>
      </c>
      <c r="F267" s="503"/>
      <c r="G267" s="361" t="s">
        <v>22</v>
      </c>
      <c r="H267" s="364">
        <v>0.46989999999999998</v>
      </c>
      <c r="I267" s="363">
        <v>4.78</v>
      </c>
      <c r="J267" s="375">
        <v>2.2400000000000002</v>
      </c>
    </row>
    <row r="268" spans="1:10" ht="14.25" customHeight="1">
      <c r="A268" s="374" t="s">
        <v>1184</v>
      </c>
      <c r="B268" s="362" t="s">
        <v>482</v>
      </c>
      <c r="C268" s="372" t="s">
        <v>20</v>
      </c>
      <c r="D268" s="372" t="s">
        <v>483</v>
      </c>
      <c r="E268" s="503" t="s">
        <v>1324</v>
      </c>
      <c r="F268" s="503"/>
      <c r="G268" s="361" t="s">
        <v>22</v>
      </c>
      <c r="H268" s="364">
        <v>1.0442</v>
      </c>
      <c r="I268" s="363">
        <v>7.41</v>
      </c>
      <c r="J268" s="375">
        <v>7.73</v>
      </c>
    </row>
    <row r="269" spans="1:10" ht="14.25" customHeight="1">
      <c r="A269" s="374" t="s">
        <v>1184</v>
      </c>
      <c r="B269" s="362" t="s">
        <v>1331</v>
      </c>
      <c r="C269" s="372" t="s">
        <v>20</v>
      </c>
      <c r="D269" s="372" t="s">
        <v>1332</v>
      </c>
      <c r="E269" s="503" t="s">
        <v>1324</v>
      </c>
      <c r="F269" s="503"/>
      <c r="G269" s="361" t="s">
        <v>62</v>
      </c>
      <c r="H269" s="364">
        <v>0.13919999999999999</v>
      </c>
      <c r="I269" s="363">
        <v>17.12</v>
      </c>
      <c r="J269" s="375">
        <v>2.38</v>
      </c>
    </row>
    <row r="270" spans="1:10" ht="14.25" customHeight="1">
      <c r="A270" s="374" t="s">
        <v>1184</v>
      </c>
      <c r="B270" s="362" t="s">
        <v>1440</v>
      </c>
      <c r="C270" s="372" t="s">
        <v>20</v>
      </c>
      <c r="D270" s="372" t="s">
        <v>1441</v>
      </c>
      <c r="E270" s="503" t="s">
        <v>1324</v>
      </c>
      <c r="F270" s="503"/>
      <c r="G270" s="361" t="s">
        <v>62</v>
      </c>
      <c r="H270" s="364">
        <v>1.7399999999999999E-2</v>
      </c>
      <c r="I270" s="363">
        <v>46.35</v>
      </c>
      <c r="J270" s="375">
        <v>0.8</v>
      </c>
    </row>
    <row r="271" spans="1:10" ht="14.25" customHeight="1">
      <c r="A271" s="374" t="s">
        <v>1184</v>
      </c>
      <c r="B271" s="362" t="s">
        <v>1442</v>
      </c>
      <c r="C271" s="372" t="s">
        <v>20</v>
      </c>
      <c r="D271" s="372" t="s">
        <v>1443</v>
      </c>
      <c r="E271" s="503" t="s">
        <v>1324</v>
      </c>
      <c r="F271" s="503"/>
      <c r="G271" s="361" t="s">
        <v>62</v>
      </c>
      <c r="H271" s="364">
        <v>1.7399999999999999E-2</v>
      </c>
      <c r="I271" s="363">
        <v>62.26</v>
      </c>
      <c r="J271" s="375">
        <v>1.08</v>
      </c>
    </row>
    <row r="272" spans="1:10" ht="15" customHeight="1">
      <c r="A272" s="374" t="s">
        <v>1184</v>
      </c>
      <c r="B272" s="362" t="s">
        <v>1335</v>
      </c>
      <c r="C272" s="372" t="s">
        <v>20</v>
      </c>
      <c r="D272" s="372" t="s">
        <v>1336</v>
      </c>
      <c r="E272" s="503" t="s">
        <v>1324</v>
      </c>
      <c r="F272" s="503"/>
      <c r="G272" s="361" t="s">
        <v>62</v>
      </c>
      <c r="H272" s="364">
        <v>3.4799999999999998E-2</v>
      </c>
      <c r="I272" s="363">
        <v>31.9</v>
      </c>
      <c r="J272" s="375">
        <v>1.1100000000000001</v>
      </c>
    </row>
    <row r="273" spans="1:10" ht="14.25" customHeight="1">
      <c r="A273" s="374" t="s">
        <v>1184</v>
      </c>
      <c r="B273" s="362" t="s">
        <v>1341</v>
      </c>
      <c r="C273" s="372" t="s">
        <v>20</v>
      </c>
      <c r="D273" s="372" t="s">
        <v>1342</v>
      </c>
      <c r="E273" s="503" t="s">
        <v>1343</v>
      </c>
      <c r="F273" s="503"/>
      <c r="G273" s="361" t="s">
        <v>39</v>
      </c>
      <c r="H273" s="364">
        <v>1.3566</v>
      </c>
      <c r="I273" s="363">
        <v>21.75</v>
      </c>
      <c r="J273" s="375">
        <v>29.5</v>
      </c>
    </row>
    <row r="274" spans="1:10" ht="14.25" customHeight="1">
      <c r="A274" s="374" t="s">
        <v>1184</v>
      </c>
      <c r="B274" s="362" t="s">
        <v>488</v>
      </c>
      <c r="C274" s="372" t="s">
        <v>20</v>
      </c>
      <c r="D274" s="372" t="s">
        <v>489</v>
      </c>
      <c r="E274" s="503" t="s">
        <v>1274</v>
      </c>
      <c r="F274" s="503"/>
      <c r="G274" s="361" t="s">
        <v>22</v>
      </c>
      <c r="H274" s="364">
        <v>0.2611</v>
      </c>
      <c r="I274" s="363">
        <v>17.920000000000002</v>
      </c>
      <c r="J274" s="375">
        <v>4.67</v>
      </c>
    </row>
    <row r="275" spans="1:10" ht="14.25" customHeight="1">
      <c r="A275" s="374" t="s">
        <v>1184</v>
      </c>
      <c r="B275" s="362" t="s">
        <v>68</v>
      </c>
      <c r="C275" s="372" t="s">
        <v>20</v>
      </c>
      <c r="D275" s="372" t="s">
        <v>69</v>
      </c>
      <c r="E275" s="503" t="s">
        <v>1344</v>
      </c>
      <c r="F275" s="503"/>
      <c r="G275" s="361" t="s">
        <v>70</v>
      </c>
      <c r="H275" s="364">
        <v>2.7900000000000001E-2</v>
      </c>
      <c r="I275" s="363">
        <v>92.88</v>
      </c>
      <c r="J275" s="375">
        <v>2.59</v>
      </c>
    </row>
    <row r="276" spans="1:10" ht="14.25" customHeight="1">
      <c r="A276" s="374" t="s">
        <v>1184</v>
      </c>
      <c r="B276" s="362" t="s">
        <v>74</v>
      </c>
      <c r="C276" s="372" t="s">
        <v>20</v>
      </c>
      <c r="D276" s="372" t="s">
        <v>75</v>
      </c>
      <c r="E276" s="503" t="s">
        <v>1345</v>
      </c>
      <c r="F276" s="503"/>
      <c r="G276" s="361" t="s">
        <v>70</v>
      </c>
      <c r="H276" s="364">
        <v>7.1999999999999998E-3</v>
      </c>
      <c r="I276" s="363">
        <v>27.34</v>
      </c>
      <c r="J276" s="375">
        <v>0.19</v>
      </c>
    </row>
    <row r="277" spans="1:10" ht="14.25" customHeight="1">
      <c r="A277" s="374" t="s">
        <v>1184</v>
      </c>
      <c r="B277" s="362" t="s">
        <v>1346</v>
      </c>
      <c r="C277" s="372" t="s">
        <v>20</v>
      </c>
      <c r="D277" s="372" t="s">
        <v>1347</v>
      </c>
      <c r="E277" s="503" t="s">
        <v>1348</v>
      </c>
      <c r="F277" s="503"/>
      <c r="G277" s="361" t="s">
        <v>39</v>
      </c>
      <c r="H277" s="364">
        <v>1.3566</v>
      </c>
      <c r="I277" s="363">
        <v>81.42</v>
      </c>
      <c r="J277" s="375">
        <v>110.45</v>
      </c>
    </row>
    <row r="278" spans="1:10" ht="14.25" customHeight="1">
      <c r="A278" s="374" t="s">
        <v>1184</v>
      </c>
      <c r="B278" s="362" t="s">
        <v>1349</v>
      </c>
      <c r="C278" s="372" t="s">
        <v>20</v>
      </c>
      <c r="D278" s="372" t="s">
        <v>1350</v>
      </c>
      <c r="E278" s="503" t="s">
        <v>1268</v>
      </c>
      <c r="F278" s="503"/>
      <c r="G278" s="361" t="s">
        <v>39</v>
      </c>
      <c r="H278" s="364">
        <v>9.0499999999999997E-2</v>
      </c>
      <c r="I278" s="363">
        <v>560.63</v>
      </c>
      <c r="J278" s="375">
        <v>50.73</v>
      </c>
    </row>
    <row r="279" spans="1:10" ht="14.25" customHeight="1">
      <c r="A279" s="374" t="s">
        <v>1184</v>
      </c>
      <c r="B279" s="362" t="s">
        <v>1351</v>
      </c>
      <c r="C279" s="372" t="s">
        <v>20</v>
      </c>
      <c r="D279" s="372" t="s">
        <v>1352</v>
      </c>
      <c r="E279" s="503" t="s">
        <v>1353</v>
      </c>
      <c r="F279" s="503"/>
      <c r="G279" s="361" t="s">
        <v>39</v>
      </c>
      <c r="H279" s="364">
        <v>6.4000000000000003E-3</v>
      </c>
      <c r="I279" s="363">
        <v>24.95</v>
      </c>
      <c r="J279" s="375">
        <v>0.15</v>
      </c>
    </row>
    <row r="280" spans="1:10" ht="14.25" customHeight="1">
      <c r="A280" s="374" t="s">
        <v>1184</v>
      </c>
      <c r="B280" s="362" t="s">
        <v>273</v>
      </c>
      <c r="C280" s="372" t="s">
        <v>20</v>
      </c>
      <c r="D280" s="372" t="s">
        <v>274</v>
      </c>
      <c r="E280" s="503" t="s">
        <v>1353</v>
      </c>
      <c r="F280" s="503"/>
      <c r="G280" s="361" t="s">
        <v>39</v>
      </c>
      <c r="H280" s="364">
        <v>1.3328</v>
      </c>
      <c r="I280" s="363">
        <v>48.63</v>
      </c>
      <c r="J280" s="375">
        <v>64.81</v>
      </c>
    </row>
    <row r="281" spans="1:10" ht="25.5" customHeight="1">
      <c r="A281" s="374" t="s">
        <v>1184</v>
      </c>
      <c r="B281" s="362" t="s">
        <v>1354</v>
      </c>
      <c r="C281" s="372" t="s">
        <v>20</v>
      </c>
      <c r="D281" s="372" t="s">
        <v>1355</v>
      </c>
      <c r="E281" s="503" t="s">
        <v>1356</v>
      </c>
      <c r="F281" s="503"/>
      <c r="G281" s="361" t="s">
        <v>62</v>
      </c>
      <c r="H281" s="364">
        <v>1.7399999999999999E-2</v>
      </c>
      <c r="I281" s="363">
        <v>26.05</v>
      </c>
      <c r="J281" s="375">
        <v>0.45</v>
      </c>
    </row>
    <row r="282" spans="1:10" ht="15" customHeight="1">
      <c r="A282" s="374" t="s">
        <v>1184</v>
      </c>
      <c r="B282" s="362" t="s">
        <v>1357</v>
      </c>
      <c r="C282" s="372" t="s">
        <v>20</v>
      </c>
      <c r="D282" s="372" t="s">
        <v>1358</v>
      </c>
      <c r="E282" s="503" t="s">
        <v>1356</v>
      </c>
      <c r="F282" s="503"/>
      <c r="G282" s="361" t="s">
        <v>62</v>
      </c>
      <c r="H282" s="364">
        <v>5.2200000000000003E-2</v>
      </c>
      <c r="I282" s="363">
        <v>22.09</v>
      </c>
      <c r="J282" s="375">
        <v>1.1499999999999999</v>
      </c>
    </row>
    <row r="283" spans="1:10" ht="52.9" customHeight="1">
      <c r="A283" s="374" t="s">
        <v>1184</v>
      </c>
      <c r="B283" s="362" t="s">
        <v>1359</v>
      </c>
      <c r="C283" s="372" t="s">
        <v>20</v>
      </c>
      <c r="D283" s="372" t="s">
        <v>1360</v>
      </c>
      <c r="E283" s="503" t="s">
        <v>1361</v>
      </c>
      <c r="F283" s="503"/>
      <c r="G283" s="361" t="s">
        <v>62</v>
      </c>
      <c r="H283" s="364">
        <v>5.2200000000000003E-2</v>
      </c>
      <c r="I283" s="363">
        <v>82.65</v>
      </c>
      <c r="J283" s="375">
        <v>4.3099999999999996</v>
      </c>
    </row>
    <row r="284" spans="1:10" ht="15" customHeight="1">
      <c r="A284" s="374" t="s">
        <v>1184</v>
      </c>
      <c r="B284" s="362" t="s">
        <v>1362</v>
      </c>
      <c r="C284" s="372" t="s">
        <v>20</v>
      </c>
      <c r="D284" s="372" t="s">
        <v>1363</v>
      </c>
      <c r="E284" s="503" t="s">
        <v>1364</v>
      </c>
      <c r="F284" s="503"/>
      <c r="G284" s="361" t="s">
        <v>62</v>
      </c>
      <c r="H284" s="364">
        <v>5.2200000000000003E-2</v>
      </c>
      <c r="I284" s="363">
        <v>188.22</v>
      </c>
      <c r="J284" s="375">
        <v>9.82</v>
      </c>
    </row>
    <row r="285" spans="1:10" ht="14.25" customHeight="1">
      <c r="A285" s="374" t="s">
        <v>1184</v>
      </c>
      <c r="B285" s="362" t="s">
        <v>1365</v>
      </c>
      <c r="C285" s="372" t="s">
        <v>20</v>
      </c>
      <c r="D285" s="372" t="s">
        <v>1366</v>
      </c>
      <c r="E285" s="503" t="s">
        <v>1364</v>
      </c>
      <c r="F285" s="503"/>
      <c r="G285" s="361" t="s">
        <v>62</v>
      </c>
      <c r="H285" s="364">
        <v>3.4799999999999998E-2</v>
      </c>
      <c r="I285" s="363">
        <v>511.02</v>
      </c>
      <c r="J285" s="375">
        <v>17.78</v>
      </c>
    </row>
    <row r="286" spans="1:10" ht="15" customHeight="1">
      <c r="A286" s="374" t="s">
        <v>1184</v>
      </c>
      <c r="B286" s="362" t="s">
        <v>1369</v>
      </c>
      <c r="C286" s="372" t="s">
        <v>20</v>
      </c>
      <c r="D286" s="372" t="s">
        <v>1370</v>
      </c>
      <c r="E286" s="503" t="s">
        <v>1255</v>
      </c>
      <c r="F286" s="503"/>
      <c r="G286" s="361" t="s">
        <v>39</v>
      </c>
      <c r="H286" s="364">
        <v>0.26119999999999999</v>
      </c>
      <c r="I286" s="363">
        <v>102.27</v>
      </c>
      <c r="J286" s="375">
        <v>26.71</v>
      </c>
    </row>
    <row r="287" spans="1:10" ht="15" customHeight="1">
      <c r="A287" s="374" t="s">
        <v>1184</v>
      </c>
      <c r="B287" s="362" t="s">
        <v>1371</v>
      </c>
      <c r="C287" s="372" t="s">
        <v>20</v>
      </c>
      <c r="D287" s="372" t="s">
        <v>1372</v>
      </c>
      <c r="E287" s="503" t="s">
        <v>1255</v>
      </c>
      <c r="F287" s="503"/>
      <c r="G287" s="361" t="s">
        <v>39</v>
      </c>
      <c r="H287" s="364">
        <v>8.3000000000000004E-2</v>
      </c>
      <c r="I287" s="363">
        <v>80.7</v>
      </c>
      <c r="J287" s="375">
        <v>6.69</v>
      </c>
    </row>
    <row r="288" spans="1:10" ht="26.45" customHeight="1">
      <c r="A288" s="374" t="s">
        <v>1184</v>
      </c>
      <c r="B288" s="362" t="s">
        <v>1373</v>
      </c>
      <c r="C288" s="372" t="s">
        <v>20</v>
      </c>
      <c r="D288" s="372" t="s">
        <v>1374</v>
      </c>
      <c r="E288" s="503" t="s">
        <v>1255</v>
      </c>
      <c r="F288" s="503"/>
      <c r="G288" s="361" t="s">
        <v>39</v>
      </c>
      <c r="H288" s="364">
        <v>0.40810000000000002</v>
      </c>
      <c r="I288" s="363">
        <v>120.39</v>
      </c>
      <c r="J288" s="375">
        <v>49.13</v>
      </c>
    </row>
    <row r="289" spans="1:10" ht="14.25" customHeight="1">
      <c r="A289" s="374" t="s">
        <v>1184</v>
      </c>
      <c r="B289" s="362" t="s">
        <v>1375</v>
      </c>
      <c r="C289" s="372" t="s">
        <v>20</v>
      </c>
      <c r="D289" s="372" t="s">
        <v>1376</v>
      </c>
      <c r="E289" s="503" t="s">
        <v>1255</v>
      </c>
      <c r="F289" s="503"/>
      <c r="G289" s="361" t="s">
        <v>39</v>
      </c>
      <c r="H289" s="364">
        <v>0.31819999999999998</v>
      </c>
      <c r="I289" s="363">
        <v>153.16999999999999</v>
      </c>
      <c r="J289" s="375">
        <v>48.73</v>
      </c>
    </row>
    <row r="290" spans="1:10" ht="14.45" customHeight="1">
      <c r="A290" s="374" t="s">
        <v>1184</v>
      </c>
      <c r="B290" s="362" t="s">
        <v>1377</v>
      </c>
      <c r="C290" s="372" t="s">
        <v>20</v>
      </c>
      <c r="D290" s="372" t="s">
        <v>1378</v>
      </c>
      <c r="E290" s="503" t="s">
        <v>1255</v>
      </c>
      <c r="F290" s="503"/>
      <c r="G290" s="361" t="s">
        <v>39</v>
      </c>
      <c r="H290" s="364">
        <v>0.12970000000000001</v>
      </c>
      <c r="I290" s="363">
        <v>95.22</v>
      </c>
      <c r="J290" s="375">
        <v>12.35</v>
      </c>
    </row>
    <row r="291" spans="1:10" ht="15" customHeight="1">
      <c r="A291" s="374" t="s">
        <v>1184</v>
      </c>
      <c r="B291" s="362" t="s">
        <v>1379</v>
      </c>
      <c r="C291" s="372" t="s">
        <v>20</v>
      </c>
      <c r="D291" s="372" t="s">
        <v>1380</v>
      </c>
      <c r="E291" s="503" t="s">
        <v>1255</v>
      </c>
      <c r="F291" s="503"/>
      <c r="G291" s="361" t="s">
        <v>39</v>
      </c>
      <c r="H291" s="364">
        <v>0.1011</v>
      </c>
      <c r="I291" s="363">
        <v>121.86</v>
      </c>
      <c r="J291" s="375">
        <v>12.32</v>
      </c>
    </row>
    <row r="292" spans="1:10" ht="14.25" customHeight="1">
      <c r="A292" s="374" t="s">
        <v>1184</v>
      </c>
      <c r="B292" s="362" t="s">
        <v>1444</v>
      </c>
      <c r="C292" s="372" t="s">
        <v>20</v>
      </c>
      <c r="D292" s="372" t="s">
        <v>1445</v>
      </c>
      <c r="E292" s="503" t="s">
        <v>1446</v>
      </c>
      <c r="F292" s="503"/>
      <c r="G292" s="361" t="s">
        <v>39</v>
      </c>
      <c r="H292" s="364">
        <v>0.51339999999999997</v>
      </c>
      <c r="I292" s="363">
        <v>44.73</v>
      </c>
      <c r="J292" s="375">
        <v>22.96</v>
      </c>
    </row>
    <row r="293" spans="1:10" ht="14.25" customHeight="1">
      <c r="A293" s="374" t="s">
        <v>1184</v>
      </c>
      <c r="B293" s="362" t="s">
        <v>1381</v>
      </c>
      <c r="C293" s="372" t="s">
        <v>20</v>
      </c>
      <c r="D293" s="372" t="s">
        <v>1382</v>
      </c>
      <c r="E293" s="503" t="s">
        <v>1383</v>
      </c>
      <c r="F293" s="503"/>
      <c r="G293" s="361" t="s">
        <v>39</v>
      </c>
      <c r="H293" s="364">
        <v>0.46279999999999999</v>
      </c>
      <c r="I293" s="363">
        <v>63.3</v>
      </c>
      <c r="J293" s="375">
        <v>29.29</v>
      </c>
    </row>
    <row r="294" spans="1:10" ht="14.25" customHeight="1">
      <c r="A294" s="374" t="s">
        <v>1184</v>
      </c>
      <c r="B294" s="362" t="s">
        <v>261</v>
      </c>
      <c r="C294" s="372" t="s">
        <v>20</v>
      </c>
      <c r="D294" s="372" t="s">
        <v>262</v>
      </c>
      <c r="E294" s="503" t="s">
        <v>1384</v>
      </c>
      <c r="F294" s="503"/>
      <c r="G294" s="361" t="s">
        <v>39</v>
      </c>
      <c r="H294" s="364">
        <v>0.76790000000000003</v>
      </c>
      <c r="I294" s="363">
        <v>43.94</v>
      </c>
      <c r="J294" s="375">
        <v>33.74</v>
      </c>
    </row>
    <row r="295" spans="1:10" ht="14.25" customHeight="1">
      <c r="A295" s="374" t="s">
        <v>1184</v>
      </c>
      <c r="B295" s="362" t="s">
        <v>1385</v>
      </c>
      <c r="C295" s="372" t="s">
        <v>20</v>
      </c>
      <c r="D295" s="372" t="s">
        <v>1386</v>
      </c>
      <c r="E295" s="503" t="s">
        <v>1387</v>
      </c>
      <c r="F295" s="503"/>
      <c r="G295" s="361" t="s">
        <v>62</v>
      </c>
      <c r="H295" s="364">
        <v>0.17399999999999999</v>
      </c>
      <c r="I295" s="363">
        <v>147.69</v>
      </c>
      <c r="J295" s="375">
        <v>25.69</v>
      </c>
    </row>
    <row r="296" spans="1:10" ht="14.25" customHeight="1">
      <c r="A296" s="374" t="s">
        <v>1184</v>
      </c>
      <c r="B296" s="362" t="s">
        <v>1447</v>
      </c>
      <c r="C296" s="372" t="s">
        <v>20</v>
      </c>
      <c r="D296" s="372" t="s">
        <v>1448</v>
      </c>
      <c r="E296" s="503" t="s">
        <v>1387</v>
      </c>
      <c r="F296" s="503"/>
      <c r="G296" s="361" t="s">
        <v>62</v>
      </c>
      <c r="H296" s="364">
        <v>6.9599999999999995E-2</v>
      </c>
      <c r="I296" s="363">
        <v>39.6</v>
      </c>
      <c r="J296" s="375">
        <v>2.75</v>
      </c>
    </row>
    <row r="297" spans="1:10" ht="14.25" customHeight="1">
      <c r="A297" s="374" t="s">
        <v>1184</v>
      </c>
      <c r="B297" s="362" t="s">
        <v>1388</v>
      </c>
      <c r="C297" s="372" t="s">
        <v>20</v>
      </c>
      <c r="D297" s="372" t="s">
        <v>1389</v>
      </c>
      <c r="E297" s="503" t="s">
        <v>1390</v>
      </c>
      <c r="F297" s="503"/>
      <c r="G297" s="361" t="s">
        <v>62</v>
      </c>
      <c r="H297" s="364">
        <v>0.13919999999999999</v>
      </c>
      <c r="I297" s="363">
        <v>174.11</v>
      </c>
      <c r="J297" s="375">
        <v>24.23</v>
      </c>
    </row>
    <row r="298" spans="1:10" ht="14.25" customHeight="1">
      <c r="A298" s="374" t="s">
        <v>1184</v>
      </c>
      <c r="B298" s="362" t="s">
        <v>1397</v>
      </c>
      <c r="C298" s="372" t="s">
        <v>20</v>
      </c>
      <c r="D298" s="372" t="s">
        <v>1398</v>
      </c>
      <c r="E298" s="503" t="s">
        <v>1264</v>
      </c>
      <c r="F298" s="503"/>
      <c r="G298" s="361" t="s">
        <v>39</v>
      </c>
      <c r="H298" s="364">
        <v>0.30070000000000002</v>
      </c>
      <c r="I298" s="363">
        <v>144.32</v>
      </c>
      <c r="J298" s="375">
        <v>43.39</v>
      </c>
    </row>
    <row r="299" spans="1:10" ht="14.25" customHeight="1">
      <c r="A299" s="374" t="s">
        <v>1184</v>
      </c>
      <c r="B299" s="362" t="s">
        <v>1399</v>
      </c>
      <c r="C299" s="372" t="s">
        <v>20</v>
      </c>
      <c r="D299" s="372" t="s">
        <v>1400</v>
      </c>
      <c r="E299" s="503" t="s">
        <v>1264</v>
      </c>
      <c r="F299" s="503"/>
      <c r="G299" s="361" t="s">
        <v>39</v>
      </c>
      <c r="H299" s="364">
        <v>9.5600000000000004E-2</v>
      </c>
      <c r="I299" s="363">
        <v>123.93</v>
      </c>
      <c r="J299" s="375">
        <v>11.84</v>
      </c>
    </row>
    <row r="300" spans="1:10" ht="14.25" customHeight="1">
      <c r="A300" s="376" t="s">
        <v>1200</v>
      </c>
      <c r="B300" s="367" t="s">
        <v>1401</v>
      </c>
      <c r="C300" s="365" t="s">
        <v>20</v>
      </c>
      <c r="D300" s="365" t="s">
        <v>1402</v>
      </c>
      <c r="E300" s="502" t="s">
        <v>1203</v>
      </c>
      <c r="F300" s="502"/>
      <c r="G300" s="366" t="s">
        <v>1403</v>
      </c>
      <c r="H300" s="369">
        <v>3.4799999999999998E-2</v>
      </c>
      <c r="I300" s="368">
        <v>66.78</v>
      </c>
      <c r="J300" s="377">
        <v>2.3199999999999998</v>
      </c>
    </row>
    <row r="301" spans="1:10" ht="14.25" customHeight="1">
      <c r="A301" s="376" t="s">
        <v>1200</v>
      </c>
      <c r="B301" s="367" t="s">
        <v>1449</v>
      </c>
      <c r="C301" s="365" t="s">
        <v>20</v>
      </c>
      <c r="D301" s="365" t="s">
        <v>1450</v>
      </c>
      <c r="E301" s="502" t="s">
        <v>1203</v>
      </c>
      <c r="F301" s="502"/>
      <c r="G301" s="366" t="s">
        <v>62</v>
      </c>
      <c r="H301" s="369">
        <v>1.7399999999999999E-2</v>
      </c>
      <c r="I301" s="368">
        <v>21.52</v>
      </c>
      <c r="J301" s="377">
        <v>0.37</v>
      </c>
    </row>
    <row r="302" spans="1:10" ht="14.25" customHeight="1">
      <c r="A302" s="376" t="s">
        <v>1200</v>
      </c>
      <c r="B302" s="367" t="s">
        <v>1451</v>
      </c>
      <c r="C302" s="365" t="s">
        <v>20</v>
      </c>
      <c r="D302" s="365" t="s">
        <v>1452</v>
      </c>
      <c r="E302" s="502" t="s">
        <v>1203</v>
      </c>
      <c r="F302" s="502"/>
      <c r="G302" s="366" t="s">
        <v>62</v>
      </c>
      <c r="H302" s="369">
        <v>3.4799999999999998E-2</v>
      </c>
      <c r="I302" s="368">
        <v>27.63</v>
      </c>
      <c r="J302" s="377">
        <v>0.96</v>
      </c>
    </row>
    <row r="303" spans="1:10" ht="26.45" customHeight="1">
      <c r="A303" s="376" t="s">
        <v>1200</v>
      </c>
      <c r="B303" s="367" t="s">
        <v>1410</v>
      </c>
      <c r="C303" s="365" t="s">
        <v>20</v>
      </c>
      <c r="D303" s="365" t="s">
        <v>1411</v>
      </c>
      <c r="E303" s="502" t="s">
        <v>1203</v>
      </c>
      <c r="F303" s="502"/>
      <c r="G303" s="366" t="s">
        <v>39</v>
      </c>
      <c r="H303" s="369">
        <v>0.97619999999999996</v>
      </c>
      <c r="I303" s="368">
        <v>83.5</v>
      </c>
      <c r="J303" s="377">
        <v>81.510000000000005</v>
      </c>
    </row>
    <row r="304" spans="1:10" ht="26.45" customHeight="1">
      <c r="A304" s="376" t="s">
        <v>1200</v>
      </c>
      <c r="B304" s="367" t="s">
        <v>1453</v>
      </c>
      <c r="C304" s="365" t="s">
        <v>20</v>
      </c>
      <c r="D304" s="365" t="s">
        <v>1454</v>
      </c>
      <c r="E304" s="502" t="s">
        <v>1203</v>
      </c>
      <c r="F304" s="502"/>
      <c r="G304" s="366" t="s">
        <v>62</v>
      </c>
      <c r="H304" s="369">
        <v>1.7399999999999999E-2</v>
      </c>
      <c r="I304" s="368">
        <v>802.21</v>
      </c>
      <c r="J304" s="377">
        <v>13.95</v>
      </c>
    </row>
    <row r="305" spans="1:10" ht="39.6" customHeight="1">
      <c r="A305" s="376" t="s">
        <v>1200</v>
      </c>
      <c r="B305" s="367" t="s">
        <v>1455</v>
      </c>
      <c r="C305" s="365" t="s">
        <v>20</v>
      </c>
      <c r="D305" s="365" t="s">
        <v>1456</v>
      </c>
      <c r="E305" s="502" t="s">
        <v>1203</v>
      </c>
      <c r="F305" s="502"/>
      <c r="G305" s="366" t="s">
        <v>62</v>
      </c>
      <c r="H305" s="369">
        <v>3.4799999999999998E-2</v>
      </c>
      <c r="I305" s="368">
        <v>49.6</v>
      </c>
      <c r="J305" s="377">
        <v>1.72</v>
      </c>
    </row>
    <row r="306" spans="1:10" ht="14.45" customHeight="1">
      <c r="A306" s="376" t="s">
        <v>1200</v>
      </c>
      <c r="B306" s="367" t="s">
        <v>1457</v>
      </c>
      <c r="C306" s="365" t="s">
        <v>20</v>
      </c>
      <c r="D306" s="365" t="s">
        <v>1458</v>
      </c>
      <c r="E306" s="502" t="s">
        <v>1203</v>
      </c>
      <c r="F306" s="502"/>
      <c r="G306" s="366" t="s">
        <v>62</v>
      </c>
      <c r="H306" s="369">
        <v>1.7399999999999999E-2</v>
      </c>
      <c r="I306" s="368">
        <v>249.55</v>
      </c>
      <c r="J306" s="377">
        <v>4.34</v>
      </c>
    </row>
    <row r="307" spans="1:10" ht="39.6" customHeight="1">
      <c r="A307" s="376" t="s">
        <v>1200</v>
      </c>
      <c r="B307" s="367" t="s">
        <v>1459</v>
      </c>
      <c r="C307" s="365" t="s">
        <v>20</v>
      </c>
      <c r="D307" s="365" t="s">
        <v>1460</v>
      </c>
      <c r="E307" s="502" t="s">
        <v>1203</v>
      </c>
      <c r="F307" s="502"/>
      <c r="G307" s="366" t="s">
        <v>62</v>
      </c>
      <c r="H307" s="369">
        <v>4.4761799999999997E-2</v>
      </c>
      <c r="I307" s="368">
        <v>267.17</v>
      </c>
      <c r="J307" s="377">
        <v>11.95</v>
      </c>
    </row>
    <row r="308" spans="1:10" ht="39.6" customHeight="1">
      <c r="A308" s="378"/>
      <c r="B308" s="381"/>
      <c r="C308" s="381"/>
      <c r="D308" s="381"/>
      <c r="E308" s="381" t="s">
        <v>1213</v>
      </c>
      <c r="F308" s="379">
        <v>198.08</v>
      </c>
      <c r="G308" s="381" t="s">
        <v>1214</v>
      </c>
      <c r="H308" s="379">
        <v>0</v>
      </c>
      <c r="I308" s="381" t="s">
        <v>1215</v>
      </c>
      <c r="J308" s="380">
        <v>198.08</v>
      </c>
    </row>
    <row r="309" spans="1:10" ht="39.6" customHeight="1" thickBot="1">
      <c r="A309" s="378"/>
      <c r="B309" s="381"/>
      <c r="C309" s="381"/>
      <c r="D309" s="381"/>
      <c r="E309" s="381" t="s">
        <v>1216</v>
      </c>
      <c r="F309" s="379">
        <v>298.74</v>
      </c>
      <c r="G309" s="381"/>
      <c r="H309" s="525" t="s">
        <v>1217</v>
      </c>
      <c r="I309" s="525"/>
      <c r="J309" s="380">
        <v>1335.33</v>
      </c>
    </row>
    <row r="310" spans="1:10" ht="26.45" customHeight="1" thickTop="1">
      <c r="A310" s="382"/>
      <c r="B310" s="360"/>
      <c r="C310" s="360"/>
      <c r="D310" s="360"/>
      <c r="E310" s="360"/>
      <c r="F310" s="360"/>
      <c r="G310" s="360"/>
      <c r="H310" s="360"/>
      <c r="I310" s="360"/>
      <c r="J310" s="383"/>
    </row>
    <row r="311" spans="1:10" ht="26.45" customHeight="1">
      <c r="A311" s="319" t="s">
        <v>59</v>
      </c>
      <c r="B311" s="355" t="s">
        <v>5</v>
      </c>
      <c r="C311" s="370" t="s">
        <v>6</v>
      </c>
      <c r="D311" s="370" t="s">
        <v>7</v>
      </c>
      <c r="E311" s="523" t="s">
        <v>1181</v>
      </c>
      <c r="F311" s="523"/>
      <c r="G311" s="354" t="s">
        <v>8</v>
      </c>
      <c r="H311" s="355" t="s">
        <v>9</v>
      </c>
      <c r="I311" s="355" t="s">
        <v>10</v>
      </c>
      <c r="J311" s="320" t="s">
        <v>12</v>
      </c>
    </row>
    <row r="312" spans="1:10" ht="39.6" customHeight="1">
      <c r="A312" s="323" t="s">
        <v>1182</v>
      </c>
      <c r="B312" s="357" t="s">
        <v>60</v>
      </c>
      <c r="C312" s="371" t="s">
        <v>20</v>
      </c>
      <c r="D312" s="371" t="s">
        <v>61</v>
      </c>
      <c r="E312" s="524" t="s">
        <v>1264</v>
      </c>
      <c r="F312" s="524"/>
      <c r="G312" s="356" t="s">
        <v>62</v>
      </c>
      <c r="H312" s="359">
        <v>1</v>
      </c>
      <c r="I312" s="358">
        <v>7240.42</v>
      </c>
      <c r="J312" s="373">
        <v>7240.42</v>
      </c>
    </row>
    <row r="313" spans="1:10" ht="39.6" customHeight="1">
      <c r="A313" s="374" t="s">
        <v>1184</v>
      </c>
      <c r="B313" s="362" t="s">
        <v>1461</v>
      </c>
      <c r="C313" s="372" t="s">
        <v>20</v>
      </c>
      <c r="D313" s="372" t="s">
        <v>1462</v>
      </c>
      <c r="E313" s="503" t="s">
        <v>1463</v>
      </c>
      <c r="F313" s="503"/>
      <c r="G313" s="361" t="s">
        <v>62</v>
      </c>
      <c r="H313" s="364">
        <v>3</v>
      </c>
      <c r="I313" s="363">
        <v>9</v>
      </c>
      <c r="J313" s="375">
        <v>27</v>
      </c>
    </row>
    <row r="314" spans="1:10" ht="25.5" customHeight="1">
      <c r="A314" s="374" t="s">
        <v>1184</v>
      </c>
      <c r="B314" s="362" t="s">
        <v>1464</v>
      </c>
      <c r="C314" s="372" t="s">
        <v>20</v>
      </c>
      <c r="D314" s="372" t="s">
        <v>1465</v>
      </c>
      <c r="E314" s="503" t="s">
        <v>1466</v>
      </c>
      <c r="F314" s="503"/>
      <c r="G314" s="361" t="s">
        <v>22</v>
      </c>
      <c r="H314" s="364">
        <v>19</v>
      </c>
      <c r="I314" s="363">
        <v>7.7</v>
      </c>
      <c r="J314" s="375">
        <v>146.30000000000001</v>
      </c>
    </row>
    <row r="315" spans="1:10" ht="25.5" customHeight="1">
      <c r="A315" s="374" t="s">
        <v>1184</v>
      </c>
      <c r="B315" s="362" t="s">
        <v>1467</v>
      </c>
      <c r="C315" s="372" t="s">
        <v>20</v>
      </c>
      <c r="D315" s="372" t="s">
        <v>1468</v>
      </c>
      <c r="E315" s="503" t="s">
        <v>1466</v>
      </c>
      <c r="F315" s="503"/>
      <c r="G315" s="361" t="s">
        <v>62</v>
      </c>
      <c r="H315" s="364">
        <v>2</v>
      </c>
      <c r="I315" s="363">
        <v>7.08</v>
      </c>
      <c r="J315" s="375">
        <v>14.16</v>
      </c>
    </row>
    <row r="316" spans="1:10" ht="14.45" customHeight="1">
      <c r="A316" s="374" t="s">
        <v>1184</v>
      </c>
      <c r="B316" s="362" t="s">
        <v>371</v>
      </c>
      <c r="C316" s="372" t="s">
        <v>20</v>
      </c>
      <c r="D316" s="372" t="s">
        <v>372</v>
      </c>
      <c r="E316" s="503" t="s">
        <v>1466</v>
      </c>
      <c r="F316" s="503"/>
      <c r="G316" s="361" t="s">
        <v>62</v>
      </c>
      <c r="H316" s="364">
        <v>1</v>
      </c>
      <c r="I316" s="363">
        <v>22.45</v>
      </c>
      <c r="J316" s="375">
        <v>22.45</v>
      </c>
    </row>
    <row r="317" spans="1:10" ht="14.45" customHeight="1">
      <c r="A317" s="374" t="s">
        <v>1184</v>
      </c>
      <c r="B317" s="362" t="s">
        <v>368</v>
      </c>
      <c r="C317" s="372" t="s">
        <v>20</v>
      </c>
      <c r="D317" s="372" t="s">
        <v>369</v>
      </c>
      <c r="E317" s="503" t="s">
        <v>1469</v>
      </c>
      <c r="F317" s="503"/>
      <c r="G317" s="361" t="s">
        <v>62</v>
      </c>
      <c r="H317" s="364">
        <v>1</v>
      </c>
      <c r="I317" s="363">
        <v>40.299999999999997</v>
      </c>
      <c r="J317" s="375">
        <v>40.299999999999997</v>
      </c>
    </row>
    <row r="318" spans="1:10" ht="39.6" customHeight="1">
      <c r="A318" s="374" t="s">
        <v>1184</v>
      </c>
      <c r="B318" s="362" t="s">
        <v>1470</v>
      </c>
      <c r="C318" s="372" t="s">
        <v>20</v>
      </c>
      <c r="D318" s="372" t="s">
        <v>1471</v>
      </c>
      <c r="E318" s="503" t="s">
        <v>1255</v>
      </c>
      <c r="F318" s="503"/>
      <c r="G318" s="361" t="s">
        <v>62</v>
      </c>
      <c r="H318" s="364">
        <v>1</v>
      </c>
      <c r="I318" s="363">
        <v>6427.11</v>
      </c>
      <c r="J318" s="375">
        <v>6427.11</v>
      </c>
    </row>
    <row r="319" spans="1:10" ht="39.6" customHeight="1">
      <c r="A319" s="374" t="s">
        <v>1184</v>
      </c>
      <c r="B319" s="362" t="s">
        <v>1472</v>
      </c>
      <c r="C319" s="372" t="s">
        <v>20</v>
      </c>
      <c r="D319" s="372" t="s">
        <v>1473</v>
      </c>
      <c r="E319" s="503" t="s">
        <v>1387</v>
      </c>
      <c r="F319" s="503"/>
      <c r="G319" s="361" t="s">
        <v>62</v>
      </c>
      <c r="H319" s="364">
        <v>1</v>
      </c>
      <c r="I319" s="363">
        <v>43.6</v>
      </c>
      <c r="J319" s="375">
        <v>43.6</v>
      </c>
    </row>
    <row r="320" spans="1:10" ht="26.45" customHeight="1">
      <c r="A320" s="376" t="s">
        <v>1200</v>
      </c>
      <c r="B320" s="367" t="s">
        <v>1474</v>
      </c>
      <c r="C320" s="365" t="s">
        <v>20</v>
      </c>
      <c r="D320" s="365" t="s">
        <v>1475</v>
      </c>
      <c r="E320" s="502" t="s">
        <v>1203</v>
      </c>
      <c r="F320" s="502"/>
      <c r="G320" s="366" t="s">
        <v>62</v>
      </c>
      <c r="H320" s="369">
        <v>1</v>
      </c>
      <c r="I320" s="368">
        <v>519.5</v>
      </c>
      <c r="J320" s="377">
        <v>519.5</v>
      </c>
    </row>
    <row r="321" spans="1:10" ht="26.45" customHeight="1">
      <c r="A321" s="378"/>
      <c r="B321" s="381"/>
      <c r="C321" s="381"/>
      <c r="D321" s="381"/>
      <c r="E321" s="381" t="s">
        <v>1213</v>
      </c>
      <c r="F321" s="379">
        <v>1094.54</v>
      </c>
      <c r="G321" s="381" t="s">
        <v>1214</v>
      </c>
      <c r="H321" s="379">
        <v>0</v>
      </c>
      <c r="I321" s="381" t="s">
        <v>1215</v>
      </c>
      <c r="J321" s="380">
        <v>1094.54</v>
      </c>
    </row>
    <row r="322" spans="1:10" ht="26.45" customHeight="1" thickBot="1">
      <c r="A322" s="378"/>
      <c r="B322" s="381"/>
      <c r="C322" s="381"/>
      <c r="D322" s="381"/>
      <c r="E322" s="381" t="s">
        <v>1216</v>
      </c>
      <c r="F322" s="379">
        <v>2086.6799999999998</v>
      </c>
      <c r="G322" s="381"/>
      <c r="H322" s="525" t="s">
        <v>1217</v>
      </c>
      <c r="I322" s="525"/>
      <c r="J322" s="380">
        <v>9327.1</v>
      </c>
    </row>
    <row r="323" spans="1:10" ht="26.45" customHeight="1" thickTop="1">
      <c r="A323" s="382"/>
      <c r="B323" s="360"/>
      <c r="C323" s="360"/>
      <c r="D323" s="360"/>
      <c r="E323" s="360"/>
      <c r="F323" s="360"/>
      <c r="G323" s="360"/>
      <c r="H323" s="360"/>
      <c r="I323" s="360"/>
      <c r="J323" s="383"/>
    </row>
    <row r="324" spans="1:10" ht="26.45" customHeight="1">
      <c r="A324" s="319" t="s">
        <v>67</v>
      </c>
      <c r="B324" s="355" t="s">
        <v>5</v>
      </c>
      <c r="C324" s="370" t="s">
        <v>6</v>
      </c>
      <c r="D324" s="370" t="s">
        <v>7</v>
      </c>
      <c r="E324" s="523" t="s">
        <v>1181</v>
      </c>
      <c r="F324" s="523"/>
      <c r="G324" s="354" t="s">
        <v>8</v>
      </c>
      <c r="H324" s="355" t="s">
        <v>9</v>
      </c>
      <c r="I324" s="355" t="s">
        <v>10</v>
      </c>
      <c r="J324" s="320" t="s">
        <v>12</v>
      </c>
    </row>
    <row r="325" spans="1:10" ht="39.6" customHeight="1">
      <c r="A325" s="323" t="s">
        <v>1182</v>
      </c>
      <c r="B325" s="357" t="s">
        <v>68</v>
      </c>
      <c r="C325" s="371" t="s">
        <v>20</v>
      </c>
      <c r="D325" s="371" t="s">
        <v>69</v>
      </c>
      <c r="E325" s="524" t="s">
        <v>1344</v>
      </c>
      <c r="F325" s="524"/>
      <c r="G325" s="356" t="s">
        <v>70</v>
      </c>
      <c r="H325" s="359">
        <v>1</v>
      </c>
      <c r="I325" s="358">
        <v>92.88</v>
      </c>
      <c r="J325" s="373">
        <v>92.88</v>
      </c>
    </row>
    <row r="326" spans="1:10" ht="39.6" customHeight="1">
      <c r="A326" s="374" t="s">
        <v>1184</v>
      </c>
      <c r="B326" s="362" t="s">
        <v>1245</v>
      </c>
      <c r="C326" s="372" t="s">
        <v>20</v>
      </c>
      <c r="D326" s="372" t="s">
        <v>1246</v>
      </c>
      <c r="E326" s="503" t="s">
        <v>1187</v>
      </c>
      <c r="F326" s="503"/>
      <c r="G326" s="361" t="s">
        <v>28</v>
      </c>
      <c r="H326" s="364">
        <v>3.9557666999999999</v>
      </c>
      <c r="I326" s="363">
        <v>23.48</v>
      </c>
      <c r="J326" s="375">
        <v>92.88</v>
      </c>
    </row>
    <row r="327" spans="1:10" ht="14.45" customHeight="1">
      <c r="A327" s="378"/>
      <c r="B327" s="381"/>
      <c r="C327" s="381"/>
      <c r="D327" s="381"/>
      <c r="E327" s="381" t="s">
        <v>1213</v>
      </c>
      <c r="F327" s="379">
        <v>54.31</v>
      </c>
      <c r="G327" s="381" t="s">
        <v>1214</v>
      </c>
      <c r="H327" s="379">
        <v>0</v>
      </c>
      <c r="I327" s="381" t="s">
        <v>1215</v>
      </c>
      <c r="J327" s="380">
        <v>54.31</v>
      </c>
    </row>
    <row r="328" spans="1:10" ht="14.45" customHeight="1" thickBot="1">
      <c r="A328" s="378"/>
      <c r="B328" s="381"/>
      <c r="C328" s="381"/>
      <c r="D328" s="381"/>
      <c r="E328" s="381" t="s">
        <v>1216</v>
      </c>
      <c r="F328" s="379">
        <v>26.76</v>
      </c>
      <c r="G328" s="381"/>
      <c r="H328" s="525" t="s">
        <v>1217</v>
      </c>
      <c r="I328" s="525"/>
      <c r="J328" s="380">
        <v>119.64</v>
      </c>
    </row>
    <row r="329" spans="1:10" ht="26.45" customHeight="1" thickTop="1">
      <c r="A329" s="382"/>
      <c r="B329" s="360"/>
      <c r="C329" s="360"/>
      <c r="D329" s="360"/>
      <c r="E329" s="360"/>
      <c r="F329" s="360"/>
      <c r="G329" s="360"/>
      <c r="H329" s="360"/>
      <c r="I329" s="360"/>
      <c r="J329" s="383"/>
    </row>
    <row r="330" spans="1:10" ht="26.45" customHeight="1">
      <c r="A330" s="319" t="s">
        <v>73</v>
      </c>
      <c r="B330" s="355" t="s">
        <v>5</v>
      </c>
      <c r="C330" s="370" t="s">
        <v>6</v>
      </c>
      <c r="D330" s="370" t="s">
        <v>7</v>
      </c>
      <c r="E330" s="523" t="s">
        <v>1181</v>
      </c>
      <c r="F330" s="523"/>
      <c r="G330" s="354" t="s">
        <v>8</v>
      </c>
      <c r="H330" s="355" t="s">
        <v>9</v>
      </c>
      <c r="I330" s="355" t="s">
        <v>10</v>
      </c>
      <c r="J330" s="320" t="s">
        <v>12</v>
      </c>
    </row>
    <row r="331" spans="1:10" ht="26.45" customHeight="1">
      <c r="A331" s="323" t="s">
        <v>1182</v>
      </c>
      <c r="B331" s="357" t="s">
        <v>74</v>
      </c>
      <c r="C331" s="371" t="s">
        <v>20</v>
      </c>
      <c r="D331" s="371" t="s">
        <v>75</v>
      </c>
      <c r="E331" s="524" t="s">
        <v>1345</v>
      </c>
      <c r="F331" s="524"/>
      <c r="G331" s="356" t="s">
        <v>70</v>
      </c>
      <c r="H331" s="359">
        <v>1</v>
      </c>
      <c r="I331" s="358">
        <v>27.34</v>
      </c>
      <c r="J331" s="373">
        <v>27.34</v>
      </c>
    </row>
    <row r="332" spans="1:10" ht="26.45" customHeight="1">
      <c r="A332" s="374" t="s">
        <v>1184</v>
      </c>
      <c r="B332" s="362" t="s">
        <v>1476</v>
      </c>
      <c r="C332" s="372" t="s">
        <v>20</v>
      </c>
      <c r="D332" s="372" t="s">
        <v>1477</v>
      </c>
      <c r="E332" s="503" t="s">
        <v>1192</v>
      </c>
      <c r="F332" s="503"/>
      <c r="G332" s="361" t="s">
        <v>1193</v>
      </c>
      <c r="H332" s="364">
        <v>5.4000000000000003E-3</v>
      </c>
      <c r="I332" s="363">
        <v>334.54</v>
      </c>
      <c r="J332" s="375">
        <v>1.8</v>
      </c>
    </row>
    <row r="333" spans="1:10" ht="26.45" customHeight="1">
      <c r="A333" s="374" t="s">
        <v>1184</v>
      </c>
      <c r="B333" s="362" t="s">
        <v>1478</v>
      </c>
      <c r="C333" s="372" t="s">
        <v>20</v>
      </c>
      <c r="D333" s="372" t="s">
        <v>1479</v>
      </c>
      <c r="E333" s="503" t="s">
        <v>1192</v>
      </c>
      <c r="F333" s="503"/>
      <c r="G333" s="361" t="s">
        <v>1196</v>
      </c>
      <c r="H333" s="364">
        <v>5.9999999999999995E-4</v>
      </c>
      <c r="I333" s="363">
        <v>75.66</v>
      </c>
      <c r="J333" s="375">
        <v>0.04</v>
      </c>
    </row>
    <row r="334" spans="1:10" ht="26.45" customHeight="1">
      <c r="A334" s="374" t="s">
        <v>1184</v>
      </c>
      <c r="B334" s="362" t="s">
        <v>1245</v>
      </c>
      <c r="C334" s="372" t="s">
        <v>20</v>
      </c>
      <c r="D334" s="372" t="s">
        <v>1246</v>
      </c>
      <c r="E334" s="503" t="s">
        <v>1187</v>
      </c>
      <c r="F334" s="503"/>
      <c r="G334" s="361" t="s">
        <v>28</v>
      </c>
      <c r="H334" s="364">
        <v>0.78659999999999997</v>
      </c>
      <c r="I334" s="363">
        <v>23.48</v>
      </c>
      <c r="J334" s="375">
        <v>18.46</v>
      </c>
    </row>
    <row r="335" spans="1:10" ht="26.45" customHeight="1">
      <c r="A335" s="374" t="s">
        <v>1184</v>
      </c>
      <c r="B335" s="362" t="s">
        <v>1480</v>
      </c>
      <c r="C335" s="372" t="s">
        <v>20</v>
      </c>
      <c r="D335" s="372" t="s">
        <v>1481</v>
      </c>
      <c r="E335" s="503" t="s">
        <v>1192</v>
      </c>
      <c r="F335" s="503"/>
      <c r="G335" s="361" t="s">
        <v>1193</v>
      </c>
      <c r="H335" s="364">
        <v>0.19620000000000001</v>
      </c>
      <c r="I335" s="363">
        <v>35.93</v>
      </c>
      <c r="J335" s="375">
        <v>7.04</v>
      </c>
    </row>
    <row r="336" spans="1:10" ht="25.5" customHeight="1">
      <c r="A336" s="378"/>
      <c r="B336" s="381"/>
      <c r="C336" s="381"/>
      <c r="D336" s="381"/>
      <c r="E336" s="381" t="s">
        <v>1213</v>
      </c>
      <c r="F336" s="379">
        <v>14.61</v>
      </c>
      <c r="G336" s="381" t="s">
        <v>1214</v>
      </c>
      <c r="H336" s="379">
        <v>0</v>
      </c>
      <c r="I336" s="381" t="s">
        <v>1215</v>
      </c>
      <c r="J336" s="380">
        <v>14.61</v>
      </c>
    </row>
    <row r="337" spans="1:10" ht="25.5" customHeight="1" thickBot="1">
      <c r="A337" s="378"/>
      <c r="B337" s="381"/>
      <c r="C337" s="381"/>
      <c r="D337" s="381"/>
      <c r="E337" s="381" t="s">
        <v>1216</v>
      </c>
      <c r="F337" s="379">
        <v>7.87</v>
      </c>
      <c r="G337" s="381"/>
      <c r="H337" s="525" t="s">
        <v>1217</v>
      </c>
      <c r="I337" s="525"/>
      <c r="J337" s="380">
        <v>35.21</v>
      </c>
    </row>
    <row r="338" spans="1:10" ht="14.45" customHeight="1" thickTop="1">
      <c r="A338" s="382"/>
      <c r="B338" s="360"/>
      <c r="C338" s="360"/>
      <c r="D338" s="360"/>
      <c r="E338" s="360"/>
      <c r="F338" s="360"/>
      <c r="G338" s="360"/>
      <c r="H338" s="360"/>
      <c r="I338" s="360"/>
      <c r="J338" s="383"/>
    </row>
    <row r="339" spans="1:10" ht="26.45" customHeight="1">
      <c r="A339" s="319" t="s">
        <v>78</v>
      </c>
      <c r="B339" s="355" t="s">
        <v>5</v>
      </c>
      <c r="C339" s="370" t="s">
        <v>6</v>
      </c>
      <c r="D339" s="370" t="s">
        <v>7</v>
      </c>
      <c r="E339" s="523" t="s">
        <v>1181</v>
      </c>
      <c r="F339" s="523"/>
      <c r="G339" s="354" t="s">
        <v>8</v>
      </c>
      <c r="H339" s="355" t="s">
        <v>9</v>
      </c>
      <c r="I339" s="355" t="s">
        <v>10</v>
      </c>
      <c r="J339" s="320" t="s">
        <v>12</v>
      </c>
    </row>
    <row r="340" spans="1:10" ht="39.6" customHeight="1">
      <c r="A340" s="323" t="s">
        <v>1182</v>
      </c>
      <c r="B340" s="357" t="s">
        <v>79</v>
      </c>
      <c r="C340" s="371" t="s">
        <v>20</v>
      </c>
      <c r="D340" s="371" t="s">
        <v>80</v>
      </c>
      <c r="E340" s="524" t="s">
        <v>1482</v>
      </c>
      <c r="F340" s="524"/>
      <c r="G340" s="356" t="s">
        <v>70</v>
      </c>
      <c r="H340" s="359">
        <v>1</v>
      </c>
      <c r="I340" s="358">
        <v>9.34</v>
      </c>
      <c r="J340" s="373">
        <v>9.34</v>
      </c>
    </row>
    <row r="341" spans="1:10" ht="39.6" customHeight="1">
      <c r="A341" s="374" t="s">
        <v>1184</v>
      </c>
      <c r="B341" s="362" t="s">
        <v>1483</v>
      </c>
      <c r="C341" s="372" t="s">
        <v>20</v>
      </c>
      <c r="D341" s="372" t="s">
        <v>1484</v>
      </c>
      <c r="E341" s="503" t="s">
        <v>1192</v>
      </c>
      <c r="F341" s="503"/>
      <c r="G341" s="361" t="s">
        <v>1193</v>
      </c>
      <c r="H341" s="364">
        <v>8.3000000000000001E-3</v>
      </c>
      <c r="I341" s="363">
        <v>215.08</v>
      </c>
      <c r="J341" s="375">
        <v>1.78</v>
      </c>
    </row>
    <row r="342" spans="1:10" ht="26.45" customHeight="1">
      <c r="A342" s="374" t="s">
        <v>1184</v>
      </c>
      <c r="B342" s="362" t="s">
        <v>1485</v>
      </c>
      <c r="C342" s="372" t="s">
        <v>20</v>
      </c>
      <c r="D342" s="372" t="s">
        <v>1486</v>
      </c>
      <c r="E342" s="503" t="s">
        <v>1192</v>
      </c>
      <c r="F342" s="503"/>
      <c r="G342" s="361" t="s">
        <v>1196</v>
      </c>
      <c r="H342" s="364">
        <v>1.0500000000000001E-2</v>
      </c>
      <c r="I342" s="363">
        <v>88.25</v>
      </c>
      <c r="J342" s="375">
        <v>0.92</v>
      </c>
    </row>
    <row r="343" spans="1:10" ht="26.45" customHeight="1">
      <c r="A343" s="374" t="s">
        <v>1184</v>
      </c>
      <c r="B343" s="362" t="s">
        <v>1487</v>
      </c>
      <c r="C343" s="372" t="s">
        <v>20</v>
      </c>
      <c r="D343" s="372" t="s">
        <v>1488</v>
      </c>
      <c r="E343" s="503" t="s">
        <v>1192</v>
      </c>
      <c r="F343" s="503"/>
      <c r="G343" s="361" t="s">
        <v>1193</v>
      </c>
      <c r="H343" s="364">
        <v>1.9800000000000002E-2</v>
      </c>
      <c r="I343" s="363">
        <v>282.58999999999997</v>
      </c>
      <c r="J343" s="375">
        <v>5.59</v>
      </c>
    </row>
    <row r="344" spans="1:10" ht="26.45" customHeight="1">
      <c r="A344" s="374" t="s">
        <v>1184</v>
      </c>
      <c r="B344" s="362" t="s">
        <v>1489</v>
      </c>
      <c r="C344" s="372" t="s">
        <v>20</v>
      </c>
      <c r="D344" s="372" t="s">
        <v>1490</v>
      </c>
      <c r="E344" s="503" t="s">
        <v>1192</v>
      </c>
      <c r="F344" s="503"/>
      <c r="G344" s="361" t="s">
        <v>1196</v>
      </c>
      <c r="H344" s="364">
        <v>1.38E-2</v>
      </c>
      <c r="I344" s="363">
        <v>76.5</v>
      </c>
      <c r="J344" s="375">
        <v>1.05</v>
      </c>
    </row>
    <row r="345" spans="1:10" ht="26.45" customHeight="1">
      <c r="A345" s="378"/>
      <c r="B345" s="381"/>
      <c r="C345" s="381"/>
      <c r="D345" s="381"/>
      <c r="E345" s="381" t="s">
        <v>1213</v>
      </c>
      <c r="F345" s="379">
        <v>1.06</v>
      </c>
      <c r="G345" s="381" t="s">
        <v>1214</v>
      </c>
      <c r="H345" s="379">
        <v>0</v>
      </c>
      <c r="I345" s="381" t="s">
        <v>1215</v>
      </c>
      <c r="J345" s="380">
        <v>1.06</v>
      </c>
    </row>
    <row r="346" spans="1:10" ht="26.45" customHeight="1" thickBot="1">
      <c r="A346" s="378"/>
      <c r="B346" s="381"/>
      <c r="C346" s="381"/>
      <c r="D346" s="381"/>
      <c r="E346" s="381" t="s">
        <v>1216</v>
      </c>
      <c r="F346" s="379">
        <v>2.69</v>
      </c>
      <c r="G346" s="381"/>
      <c r="H346" s="525" t="s">
        <v>1217</v>
      </c>
      <c r="I346" s="525"/>
      <c r="J346" s="380">
        <v>12.03</v>
      </c>
    </row>
    <row r="347" spans="1:10" ht="26.45" customHeight="1" thickTop="1">
      <c r="A347" s="382"/>
      <c r="B347" s="360"/>
      <c r="C347" s="360"/>
      <c r="D347" s="360"/>
      <c r="E347" s="360"/>
      <c r="F347" s="360"/>
      <c r="G347" s="360"/>
      <c r="H347" s="360"/>
      <c r="I347" s="360"/>
      <c r="J347" s="383"/>
    </row>
    <row r="348" spans="1:10" ht="26.45" customHeight="1">
      <c r="A348" s="319" t="s">
        <v>81</v>
      </c>
      <c r="B348" s="355" t="s">
        <v>5</v>
      </c>
      <c r="C348" s="370" t="s">
        <v>6</v>
      </c>
      <c r="D348" s="370" t="s">
        <v>7</v>
      </c>
      <c r="E348" s="523" t="s">
        <v>1181</v>
      </c>
      <c r="F348" s="523"/>
      <c r="G348" s="354" t="s">
        <v>8</v>
      </c>
      <c r="H348" s="355" t="s">
        <v>9</v>
      </c>
      <c r="I348" s="355" t="s">
        <v>10</v>
      </c>
      <c r="J348" s="320" t="s">
        <v>12</v>
      </c>
    </row>
    <row r="349" spans="1:10" ht="26.45" customHeight="1">
      <c r="A349" s="323" t="s">
        <v>1182</v>
      </c>
      <c r="B349" s="357" t="s">
        <v>82</v>
      </c>
      <c r="C349" s="371" t="s">
        <v>20</v>
      </c>
      <c r="D349" s="371" t="s">
        <v>83</v>
      </c>
      <c r="E349" s="524" t="s">
        <v>1482</v>
      </c>
      <c r="F349" s="524"/>
      <c r="G349" s="356" t="s">
        <v>84</v>
      </c>
      <c r="H349" s="359">
        <v>1</v>
      </c>
      <c r="I349" s="358">
        <v>7.87</v>
      </c>
      <c r="J349" s="373">
        <v>7.87</v>
      </c>
    </row>
    <row r="350" spans="1:10" ht="51" customHeight="1">
      <c r="A350" s="374" t="s">
        <v>1184</v>
      </c>
      <c r="B350" s="362" t="s">
        <v>1487</v>
      </c>
      <c r="C350" s="372" t="s">
        <v>20</v>
      </c>
      <c r="D350" s="372" t="s">
        <v>1488</v>
      </c>
      <c r="E350" s="503" t="s">
        <v>1192</v>
      </c>
      <c r="F350" s="503"/>
      <c r="G350" s="361" t="s">
        <v>1193</v>
      </c>
      <c r="H350" s="364">
        <v>2.5000000000000001E-2</v>
      </c>
      <c r="I350" s="363">
        <v>282.58999999999997</v>
      </c>
      <c r="J350" s="375">
        <v>7.06</v>
      </c>
    </row>
    <row r="351" spans="1:10" ht="51" customHeight="1">
      <c r="A351" s="374" t="s">
        <v>1184</v>
      </c>
      <c r="B351" s="362" t="s">
        <v>1489</v>
      </c>
      <c r="C351" s="372" t="s">
        <v>20</v>
      </c>
      <c r="D351" s="372" t="s">
        <v>1490</v>
      </c>
      <c r="E351" s="503" t="s">
        <v>1192</v>
      </c>
      <c r="F351" s="503"/>
      <c r="G351" s="361" t="s">
        <v>1196</v>
      </c>
      <c r="H351" s="364">
        <v>1.0710000000000001E-2</v>
      </c>
      <c r="I351" s="363">
        <v>76.5</v>
      </c>
      <c r="J351" s="375">
        <v>0.81</v>
      </c>
    </row>
    <row r="352" spans="1:10" ht="14.45" customHeight="1">
      <c r="A352" s="378"/>
      <c r="B352" s="381"/>
      <c r="C352" s="381"/>
      <c r="D352" s="381"/>
      <c r="E352" s="381" t="s">
        <v>1213</v>
      </c>
      <c r="F352" s="379">
        <v>0.71</v>
      </c>
      <c r="G352" s="381" t="s">
        <v>1214</v>
      </c>
      <c r="H352" s="379">
        <v>0</v>
      </c>
      <c r="I352" s="381" t="s">
        <v>1215</v>
      </c>
      <c r="J352" s="380">
        <v>0.71</v>
      </c>
    </row>
    <row r="353" spans="1:10" ht="66" customHeight="1" thickBot="1">
      <c r="A353" s="378"/>
      <c r="B353" s="381"/>
      <c r="C353" s="381"/>
      <c r="D353" s="381"/>
      <c r="E353" s="381" t="s">
        <v>1216</v>
      </c>
      <c r="F353" s="379">
        <v>2.2599999999999998</v>
      </c>
      <c r="G353" s="381"/>
      <c r="H353" s="525" t="s">
        <v>1217</v>
      </c>
      <c r="I353" s="525"/>
      <c r="J353" s="380">
        <v>10.130000000000001</v>
      </c>
    </row>
    <row r="354" spans="1:10" ht="39.6" customHeight="1" thickTop="1">
      <c r="A354" s="382"/>
      <c r="B354" s="360"/>
      <c r="C354" s="360"/>
      <c r="D354" s="360"/>
      <c r="E354" s="360"/>
      <c r="F354" s="360"/>
      <c r="G354" s="360"/>
      <c r="H354" s="360"/>
      <c r="I354" s="360"/>
      <c r="J354" s="383"/>
    </row>
    <row r="355" spans="1:10" ht="39.6" customHeight="1">
      <c r="A355" s="319" t="s">
        <v>85</v>
      </c>
      <c r="B355" s="355" t="s">
        <v>5</v>
      </c>
      <c r="C355" s="370" t="s">
        <v>6</v>
      </c>
      <c r="D355" s="370" t="s">
        <v>7</v>
      </c>
      <c r="E355" s="523" t="s">
        <v>1181</v>
      </c>
      <c r="F355" s="523"/>
      <c r="G355" s="354" t="s">
        <v>8</v>
      </c>
      <c r="H355" s="355" t="s">
        <v>9</v>
      </c>
      <c r="I355" s="355" t="s">
        <v>10</v>
      </c>
      <c r="J355" s="320" t="s">
        <v>12</v>
      </c>
    </row>
    <row r="356" spans="1:10" ht="26.45" customHeight="1">
      <c r="A356" s="323" t="s">
        <v>1182</v>
      </c>
      <c r="B356" s="357" t="s">
        <v>86</v>
      </c>
      <c r="C356" s="371" t="s">
        <v>20</v>
      </c>
      <c r="D356" s="371" t="s">
        <v>87</v>
      </c>
      <c r="E356" s="524" t="s">
        <v>1482</v>
      </c>
      <c r="F356" s="524"/>
      <c r="G356" s="356" t="s">
        <v>84</v>
      </c>
      <c r="H356" s="359">
        <v>1</v>
      </c>
      <c r="I356" s="358">
        <v>2.61</v>
      </c>
      <c r="J356" s="373">
        <v>2.61</v>
      </c>
    </row>
    <row r="357" spans="1:10" ht="26.45" customHeight="1">
      <c r="A357" s="374" t="s">
        <v>1184</v>
      </c>
      <c r="B357" s="362" t="s">
        <v>1487</v>
      </c>
      <c r="C357" s="372" t="s">
        <v>20</v>
      </c>
      <c r="D357" s="372" t="s">
        <v>1488</v>
      </c>
      <c r="E357" s="503" t="s">
        <v>1192</v>
      </c>
      <c r="F357" s="503"/>
      <c r="G357" s="361" t="s">
        <v>1193</v>
      </c>
      <c r="H357" s="364">
        <v>8.3000000000000001E-3</v>
      </c>
      <c r="I357" s="363">
        <v>282.58999999999997</v>
      </c>
      <c r="J357" s="375">
        <v>2.34</v>
      </c>
    </row>
    <row r="358" spans="1:10" ht="26.45" customHeight="1">
      <c r="A358" s="374" t="s">
        <v>1184</v>
      </c>
      <c r="B358" s="362" t="s">
        <v>1489</v>
      </c>
      <c r="C358" s="372" t="s">
        <v>20</v>
      </c>
      <c r="D358" s="372" t="s">
        <v>1490</v>
      </c>
      <c r="E358" s="503" t="s">
        <v>1192</v>
      </c>
      <c r="F358" s="503"/>
      <c r="G358" s="361" t="s">
        <v>1196</v>
      </c>
      <c r="H358" s="364">
        <v>3.5999999999999999E-3</v>
      </c>
      <c r="I358" s="363">
        <v>76.5</v>
      </c>
      <c r="J358" s="375">
        <v>0.27</v>
      </c>
    </row>
    <row r="359" spans="1:10" ht="26.45" customHeight="1">
      <c r="A359" s="378"/>
      <c r="B359" s="381"/>
      <c r="C359" s="381"/>
      <c r="D359" s="381"/>
      <c r="E359" s="381" t="s">
        <v>1213</v>
      </c>
      <c r="F359" s="379">
        <v>0.23</v>
      </c>
      <c r="G359" s="381" t="s">
        <v>1214</v>
      </c>
      <c r="H359" s="379">
        <v>0</v>
      </c>
      <c r="I359" s="381" t="s">
        <v>1215</v>
      </c>
      <c r="J359" s="380">
        <v>0.23</v>
      </c>
    </row>
    <row r="360" spans="1:10" ht="26.45" customHeight="1" thickBot="1">
      <c r="A360" s="378"/>
      <c r="B360" s="381"/>
      <c r="C360" s="381"/>
      <c r="D360" s="381"/>
      <c r="E360" s="381" t="s">
        <v>1216</v>
      </c>
      <c r="F360" s="379">
        <v>0.75</v>
      </c>
      <c r="G360" s="381"/>
      <c r="H360" s="525" t="s">
        <v>1217</v>
      </c>
      <c r="I360" s="525"/>
      <c r="J360" s="380">
        <v>3.36</v>
      </c>
    </row>
    <row r="361" spans="1:10" ht="26.45" customHeight="1" thickTop="1">
      <c r="A361" s="382"/>
      <c r="B361" s="360"/>
      <c r="C361" s="360"/>
      <c r="D361" s="360"/>
      <c r="E361" s="360"/>
      <c r="F361" s="360"/>
      <c r="G361" s="360"/>
      <c r="H361" s="360"/>
      <c r="I361" s="360"/>
      <c r="J361" s="383"/>
    </row>
    <row r="362" spans="1:10" ht="51" customHeight="1">
      <c r="A362" s="319" t="s">
        <v>92</v>
      </c>
      <c r="B362" s="355" t="s">
        <v>5</v>
      </c>
      <c r="C362" s="370" t="s">
        <v>6</v>
      </c>
      <c r="D362" s="370" t="s">
        <v>7</v>
      </c>
      <c r="E362" s="523" t="s">
        <v>1181</v>
      </c>
      <c r="F362" s="523"/>
      <c r="G362" s="354" t="s">
        <v>8</v>
      </c>
      <c r="H362" s="355" t="s">
        <v>9</v>
      </c>
      <c r="I362" s="355" t="s">
        <v>10</v>
      </c>
      <c r="J362" s="320" t="s">
        <v>12</v>
      </c>
    </row>
    <row r="363" spans="1:10" ht="25.5" customHeight="1">
      <c r="A363" s="323" t="s">
        <v>1182</v>
      </c>
      <c r="B363" s="357" t="s">
        <v>93</v>
      </c>
      <c r="C363" s="371" t="s">
        <v>20</v>
      </c>
      <c r="D363" s="371" t="s">
        <v>94</v>
      </c>
      <c r="E363" s="524" t="s">
        <v>1491</v>
      </c>
      <c r="F363" s="524"/>
      <c r="G363" s="356" t="s">
        <v>70</v>
      </c>
      <c r="H363" s="359">
        <v>1</v>
      </c>
      <c r="I363" s="358">
        <v>1168.83</v>
      </c>
      <c r="J363" s="373">
        <v>1168.83</v>
      </c>
    </row>
    <row r="364" spans="1:10" ht="15" customHeight="1">
      <c r="A364" s="374" t="s">
        <v>1184</v>
      </c>
      <c r="B364" s="362" t="s">
        <v>1492</v>
      </c>
      <c r="C364" s="372" t="s">
        <v>20</v>
      </c>
      <c r="D364" s="372" t="s">
        <v>1493</v>
      </c>
      <c r="E364" s="503" t="s">
        <v>1187</v>
      </c>
      <c r="F364" s="503"/>
      <c r="G364" s="361" t="s">
        <v>28</v>
      </c>
      <c r="H364" s="364">
        <v>5.5979999999999999</v>
      </c>
      <c r="I364" s="363">
        <v>28.51</v>
      </c>
      <c r="J364" s="375">
        <v>159.59</v>
      </c>
    </row>
    <row r="365" spans="1:10" ht="25.5" customHeight="1">
      <c r="A365" s="374" t="s">
        <v>1184</v>
      </c>
      <c r="B365" s="362" t="s">
        <v>1245</v>
      </c>
      <c r="C365" s="372" t="s">
        <v>20</v>
      </c>
      <c r="D365" s="372" t="s">
        <v>1246</v>
      </c>
      <c r="E365" s="503" t="s">
        <v>1187</v>
      </c>
      <c r="F365" s="503"/>
      <c r="G365" s="361" t="s">
        <v>28</v>
      </c>
      <c r="H365" s="364">
        <v>5.0709999999999997</v>
      </c>
      <c r="I365" s="363">
        <v>23.48</v>
      </c>
      <c r="J365" s="375">
        <v>119.06</v>
      </c>
    </row>
    <row r="366" spans="1:10" ht="14.45" customHeight="1">
      <c r="A366" s="374" t="s">
        <v>1184</v>
      </c>
      <c r="B366" s="362" t="s">
        <v>1494</v>
      </c>
      <c r="C366" s="372" t="s">
        <v>20</v>
      </c>
      <c r="D366" s="372" t="s">
        <v>1495</v>
      </c>
      <c r="E366" s="503" t="s">
        <v>1192</v>
      </c>
      <c r="F366" s="503"/>
      <c r="G366" s="361" t="s">
        <v>1193</v>
      </c>
      <c r="H366" s="364">
        <v>0.59799999999999998</v>
      </c>
      <c r="I366" s="363">
        <v>1.48</v>
      </c>
      <c r="J366" s="375">
        <v>0.88</v>
      </c>
    </row>
    <row r="367" spans="1:10" ht="25.5" customHeight="1">
      <c r="A367" s="374" t="s">
        <v>1184</v>
      </c>
      <c r="B367" s="362" t="s">
        <v>1496</v>
      </c>
      <c r="C367" s="372" t="s">
        <v>20</v>
      </c>
      <c r="D367" s="372" t="s">
        <v>1497</v>
      </c>
      <c r="E367" s="503" t="s">
        <v>1192</v>
      </c>
      <c r="F367" s="503"/>
      <c r="G367" s="361" t="s">
        <v>1196</v>
      </c>
      <c r="H367" s="364">
        <v>1.9379999999999999</v>
      </c>
      <c r="I367" s="363">
        <v>0.54</v>
      </c>
      <c r="J367" s="375">
        <v>1.04</v>
      </c>
    </row>
    <row r="368" spans="1:10" ht="14.45" customHeight="1">
      <c r="A368" s="374" t="s">
        <v>1184</v>
      </c>
      <c r="B368" s="362" t="s">
        <v>1498</v>
      </c>
      <c r="C368" s="372" t="s">
        <v>20</v>
      </c>
      <c r="D368" s="372" t="s">
        <v>1499</v>
      </c>
      <c r="E368" s="503" t="s">
        <v>1199</v>
      </c>
      <c r="F368" s="503"/>
      <c r="G368" s="361" t="s">
        <v>70</v>
      </c>
      <c r="H368" s="364">
        <v>1.19</v>
      </c>
      <c r="I368" s="363">
        <v>746.44</v>
      </c>
      <c r="J368" s="375">
        <v>888.26</v>
      </c>
    </row>
    <row r="369" spans="1:10" ht="13.9" customHeight="1">
      <c r="A369" s="378"/>
      <c r="B369" s="381"/>
      <c r="C369" s="381"/>
      <c r="D369" s="381"/>
      <c r="E369" s="381" t="s">
        <v>1213</v>
      </c>
      <c r="F369" s="379">
        <v>229.17</v>
      </c>
      <c r="G369" s="381" t="s">
        <v>1214</v>
      </c>
      <c r="H369" s="379">
        <v>0</v>
      </c>
      <c r="I369" s="381" t="s">
        <v>1215</v>
      </c>
      <c r="J369" s="380">
        <v>229.17</v>
      </c>
    </row>
    <row r="370" spans="1:10" ht="26.45" customHeight="1" thickBot="1">
      <c r="A370" s="378"/>
      <c r="B370" s="381"/>
      <c r="C370" s="381"/>
      <c r="D370" s="381"/>
      <c r="E370" s="381" t="s">
        <v>1216</v>
      </c>
      <c r="F370" s="379">
        <v>336.85</v>
      </c>
      <c r="G370" s="381"/>
      <c r="H370" s="525" t="s">
        <v>1217</v>
      </c>
      <c r="I370" s="525"/>
      <c r="J370" s="380">
        <v>1505.68</v>
      </c>
    </row>
    <row r="371" spans="1:10" ht="26.45" customHeight="1" thickTop="1">
      <c r="A371" s="382"/>
      <c r="B371" s="360"/>
      <c r="C371" s="360"/>
      <c r="D371" s="360"/>
      <c r="E371" s="360"/>
      <c r="F371" s="360"/>
      <c r="G371" s="360"/>
      <c r="H371" s="360"/>
      <c r="I371" s="360"/>
      <c r="J371" s="383"/>
    </row>
    <row r="372" spans="1:10" ht="26.45" customHeight="1">
      <c r="A372" s="319" t="s">
        <v>95</v>
      </c>
      <c r="B372" s="355" t="s">
        <v>5</v>
      </c>
      <c r="C372" s="370" t="s">
        <v>6</v>
      </c>
      <c r="D372" s="370" t="s">
        <v>7</v>
      </c>
      <c r="E372" s="523" t="s">
        <v>1181</v>
      </c>
      <c r="F372" s="523"/>
      <c r="G372" s="354" t="s">
        <v>8</v>
      </c>
      <c r="H372" s="355" t="s">
        <v>9</v>
      </c>
      <c r="I372" s="355" t="s">
        <v>10</v>
      </c>
      <c r="J372" s="320" t="s">
        <v>12</v>
      </c>
    </row>
    <row r="373" spans="1:10" ht="26.45" customHeight="1">
      <c r="A373" s="323" t="s">
        <v>1182</v>
      </c>
      <c r="B373" s="357" t="s">
        <v>96</v>
      </c>
      <c r="C373" s="371" t="s">
        <v>20</v>
      </c>
      <c r="D373" s="371" t="s">
        <v>97</v>
      </c>
      <c r="E373" s="524" t="s">
        <v>1491</v>
      </c>
      <c r="F373" s="524"/>
      <c r="G373" s="356" t="s">
        <v>39</v>
      </c>
      <c r="H373" s="359">
        <v>1</v>
      </c>
      <c r="I373" s="358">
        <v>140.18</v>
      </c>
      <c r="J373" s="373">
        <v>140.18</v>
      </c>
    </row>
    <row r="374" spans="1:10" ht="25.5" customHeight="1">
      <c r="A374" s="374" t="s">
        <v>1184</v>
      </c>
      <c r="B374" s="362" t="s">
        <v>1185</v>
      </c>
      <c r="C374" s="372" t="s">
        <v>20</v>
      </c>
      <c r="D374" s="372" t="s">
        <v>1186</v>
      </c>
      <c r="E374" s="503" t="s">
        <v>1187</v>
      </c>
      <c r="F374" s="503"/>
      <c r="G374" s="361" t="s">
        <v>28</v>
      </c>
      <c r="H374" s="364">
        <v>1.081</v>
      </c>
      <c r="I374" s="363">
        <v>23.76</v>
      </c>
      <c r="J374" s="375">
        <v>25.68</v>
      </c>
    </row>
    <row r="375" spans="1:10" ht="25.5" customHeight="1">
      <c r="A375" s="374" t="s">
        <v>1184</v>
      </c>
      <c r="B375" s="362" t="s">
        <v>1188</v>
      </c>
      <c r="C375" s="372" t="s">
        <v>20</v>
      </c>
      <c r="D375" s="372" t="s">
        <v>1189</v>
      </c>
      <c r="E375" s="503" t="s">
        <v>1187</v>
      </c>
      <c r="F375" s="503"/>
      <c r="G375" s="361" t="s">
        <v>28</v>
      </c>
      <c r="H375" s="364">
        <v>2.3919999999999999</v>
      </c>
      <c r="I375" s="363">
        <v>28.12</v>
      </c>
      <c r="J375" s="375">
        <v>67.260000000000005</v>
      </c>
    </row>
    <row r="376" spans="1:10" ht="14.45" customHeight="1">
      <c r="A376" s="374" t="s">
        <v>1184</v>
      </c>
      <c r="B376" s="362" t="s">
        <v>1190</v>
      </c>
      <c r="C376" s="372" t="s">
        <v>20</v>
      </c>
      <c r="D376" s="372" t="s">
        <v>1191</v>
      </c>
      <c r="E376" s="503" t="s">
        <v>1192</v>
      </c>
      <c r="F376" s="503"/>
      <c r="G376" s="361" t="s">
        <v>1193</v>
      </c>
      <c r="H376" s="364">
        <v>7.0000000000000007E-2</v>
      </c>
      <c r="I376" s="363">
        <v>29.32</v>
      </c>
      <c r="J376" s="375">
        <v>2.0499999999999998</v>
      </c>
    </row>
    <row r="377" spans="1:10" ht="14.45" customHeight="1">
      <c r="A377" s="374" t="s">
        <v>1184</v>
      </c>
      <c r="B377" s="362" t="s">
        <v>1194</v>
      </c>
      <c r="C377" s="372" t="s">
        <v>20</v>
      </c>
      <c r="D377" s="372" t="s">
        <v>1195</v>
      </c>
      <c r="E377" s="503" t="s">
        <v>1192</v>
      </c>
      <c r="F377" s="503"/>
      <c r="G377" s="361" t="s">
        <v>1196</v>
      </c>
      <c r="H377" s="364">
        <v>0.28199999999999997</v>
      </c>
      <c r="I377" s="363">
        <v>27.65</v>
      </c>
      <c r="J377" s="375">
        <v>7.79</v>
      </c>
    </row>
    <row r="378" spans="1:10" ht="39.6" customHeight="1">
      <c r="A378" s="376" t="s">
        <v>1200</v>
      </c>
      <c r="B378" s="367" t="s">
        <v>1500</v>
      </c>
      <c r="C378" s="365" t="s">
        <v>20</v>
      </c>
      <c r="D378" s="365" t="s">
        <v>1501</v>
      </c>
      <c r="E378" s="502" t="s">
        <v>1203</v>
      </c>
      <c r="F378" s="502"/>
      <c r="G378" s="366" t="s">
        <v>1210</v>
      </c>
      <c r="H378" s="369">
        <v>1.67E-2</v>
      </c>
      <c r="I378" s="368">
        <v>8.1199999999999992</v>
      </c>
      <c r="J378" s="377">
        <v>0.13</v>
      </c>
    </row>
    <row r="379" spans="1:10" ht="39.6" customHeight="1">
      <c r="A379" s="376" t="s">
        <v>1200</v>
      </c>
      <c r="B379" s="367" t="s">
        <v>1502</v>
      </c>
      <c r="C379" s="365" t="s">
        <v>20</v>
      </c>
      <c r="D379" s="365" t="s">
        <v>1503</v>
      </c>
      <c r="E379" s="502" t="s">
        <v>1203</v>
      </c>
      <c r="F379" s="502"/>
      <c r="G379" s="366" t="s">
        <v>22</v>
      </c>
      <c r="H379" s="369">
        <v>3.609</v>
      </c>
      <c r="I379" s="368">
        <v>3.76</v>
      </c>
      <c r="J379" s="377">
        <v>13.56</v>
      </c>
    </row>
    <row r="380" spans="1:10" ht="26.45" customHeight="1">
      <c r="A380" s="376" t="s">
        <v>1200</v>
      </c>
      <c r="B380" s="367" t="s">
        <v>1504</v>
      </c>
      <c r="C380" s="365" t="s">
        <v>20</v>
      </c>
      <c r="D380" s="365" t="s">
        <v>1505</v>
      </c>
      <c r="E380" s="502" t="s">
        <v>1203</v>
      </c>
      <c r="F380" s="502"/>
      <c r="G380" s="366" t="s">
        <v>101</v>
      </c>
      <c r="H380" s="369">
        <v>3.7999999999999999E-2</v>
      </c>
      <c r="I380" s="368">
        <v>18.45</v>
      </c>
      <c r="J380" s="377">
        <v>0.7</v>
      </c>
    </row>
    <row r="381" spans="1:10" ht="26.45" customHeight="1">
      <c r="A381" s="376" t="s">
        <v>1200</v>
      </c>
      <c r="B381" s="367" t="s">
        <v>1506</v>
      </c>
      <c r="C381" s="365" t="s">
        <v>20</v>
      </c>
      <c r="D381" s="365" t="s">
        <v>1507</v>
      </c>
      <c r="E381" s="502" t="s">
        <v>1203</v>
      </c>
      <c r="F381" s="502"/>
      <c r="G381" s="366" t="s">
        <v>101</v>
      </c>
      <c r="H381" s="369">
        <v>5.0000000000000001E-3</v>
      </c>
      <c r="I381" s="368">
        <v>20.29</v>
      </c>
      <c r="J381" s="377">
        <v>0.1</v>
      </c>
    </row>
    <row r="382" spans="1:10" ht="26.45" customHeight="1">
      <c r="A382" s="376" t="s">
        <v>1200</v>
      </c>
      <c r="B382" s="367" t="s">
        <v>1508</v>
      </c>
      <c r="C382" s="365" t="s">
        <v>20</v>
      </c>
      <c r="D382" s="365" t="s">
        <v>1509</v>
      </c>
      <c r="E382" s="502" t="s">
        <v>1203</v>
      </c>
      <c r="F382" s="502"/>
      <c r="G382" s="366" t="s">
        <v>22</v>
      </c>
      <c r="H382" s="369">
        <v>1.2270000000000001</v>
      </c>
      <c r="I382" s="368">
        <v>17.82</v>
      </c>
      <c r="J382" s="377">
        <v>21.86</v>
      </c>
    </row>
    <row r="383" spans="1:10" ht="26.45" customHeight="1">
      <c r="A383" s="376" t="s">
        <v>1200</v>
      </c>
      <c r="B383" s="367" t="s">
        <v>1510</v>
      </c>
      <c r="C383" s="365" t="s">
        <v>20</v>
      </c>
      <c r="D383" s="365" t="s">
        <v>1511</v>
      </c>
      <c r="E383" s="502" t="s">
        <v>1203</v>
      </c>
      <c r="F383" s="502"/>
      <c r="G383" s="366" t="s">
        <v>101</v>
      </c>
      <c r="H383" s="369">
        <v>4.7E-2</v>
      </c>
      <c r="I383" s="368">
        <v>22.35</v>
      </c>
      <c r="J383" s="377">
        <v>1.05</v>
      </c>
    </row>
    <row r="384" spans="1:10" ht="26.45" customHeight="1">
      <c r="A384" s="378"/>
      <c r="B384" s="381"/>
      <c r="C384" s="381"/>
      <c r="D384" s="381"/>
      <c r="E384" s="381" t="s">
        <v>1213</v>
      </c>
      <c r="F384" s="379">
        <v>66.17</v>
      </c>
      <c r="G384" s="381" t="s">
        <v>1214</v>
      </c>
      <c r="H384" s="379">
        <v>0</v>
      </c>
      <c r="I384" s="381" t="s">
        <v>1215</v>
      </c>
      <c r="J384" s="380">
        <v>66.17</v>
      </c>
    </row>
    <row r="385" spans="1:10" ht="14.45" customHeight="1" thickBot="1">
      <c r="A385" s="378"/>
      <c r="B385" s="381"/>
      <c r="C385" s="381"/>
      <c r="D385" s="381"/>
      <c r="E385" s="381" t="s">
        <v>1216</v>
      </c>
      <c r="F385" s="379">
        <v>40.39</v>
      </c>
      <c r="G385" s="381"/>
      <c r="H385" s="525" t="s">
        <v>1217</v>
      </c>
      <c r="I385" s="525"/>
      <c r="J385" s="380">
        <v>180.57</v>
      </c>
    </row>
    <row r="386" spans="1:10" ht="25.5" customHeight="1" thickTop="1">
      <c r="A386" s="382"/>
      <c r="B386" s="360"/>
      <c r="C386" s="360"/>
      <c r="D386" s="360"/>
      <c r="E386" s="360"/>
      <c r="F386" s="360"/>
      <c r="G386" s="360"/>
      <c r="H386" s="360"/>
      <c r="I386" s="360"/>
      <c r="J386" s="383"/>
    </row>
    <row r="387" spans="1:10" ht="14.45" customHeight="1">
      <c r="A387" s="319" t="s">
        <v>98</v>
      </c>
      <c r="B387" s="355" t="s">
        <v>5</v>
      </c>
      <c r="C387" s="370" t="s">
        <v>6</v>
      </c>
      <c r="D387" s="370" t="s">
        <v>7</v>
      </c>
      <c r="E387" s="523" t="s">
        <v>1181</v>
      </c>
      <c r="F387" s="523"/>
      <c r="G387" s="354" t="s">
        <v>8</v>
      </c>
      <c r="H387" s="355" t="s">
        <v>9</v>
      </c>
      <c r="I387" s="355" t="s">
        <v>10</v>
      </c>
      <c r="J387" s="320" t="s">
        <v>12</v>
      </c>
    </row>
    <row r="388" spans="1:10" ht="39.6" customHeight="1">
      <c r="A388" s="323" t="s">
        <v>1182</v>
      </c>
      <c r="B388" s="357" t="s">
        <v>99</v>
      </c>
      <c r="C388" s="371" t="s">
        <v>20</v>
      </c>
      <c r="D388" s="371" t="s">
        <v>100</v>
      </c>
      <c r="E388" s="524" t="s">
        <v>1491</v>
      </c>
      <c r="F388" s="524"/>
      <c r="G388" s="356" t="s">
        <v>101</v>
      </c>
      <c r="H388" s="359">
        <v>1</v>
      </c>
      <c r="I388" s="358">
        <v>20.63</v>
      </c>
      <c r="J388" s="373">
        <v>20.63</v>
      </c>
    </row>
    <row r="389" spans="1:10" ht="26.45" customHeight="1">
      <c r="A389" s="374" t="s">
        <v>1184</v>
      </c>
      <c r="B389" s="362" t="s">
        <v>1512</v>
      </c>
      <c r="C389" s="372" t="s">
        <v>20</v>
      </c>
      <c r="D389" s="372" t="s">
        <v>1513</v>
      </c>
      <c r="E389" s="503" t="s">
        <v>1187</v>
      </c>
      <c r="F389" s="503"/>
      <c r="G389" s="361" t="s">
        <v>28</v>
      </c>
      <c r="H389" s="364">
        <v>9.7000000000000003E-2</v>
      </c>
      <c r="I389" s="363">
        <v>23.94</v>
      </c>
      <c r="J389" s="375">
        <v>2.3199999999999998</v>
      </c>
    </row>
    <row r="390" spans="1:10" ht="26.45" customHeight="1">
      <c r="A390" s="374" t="s">
        <v>1184</v>
      </c>
      <c r="B390" s="362" t="s">
        <v>1514</v>
      </c>
      <c r="C390" s="372" t="s">
        <v>20</v>
      </c>
      <c r="D390" s="372" t="s">
        <v>1515</v>
      </c>
      <c r="E390" s="503" t="s">
        <v>1187</v>
      </c>
      <c r="F390" s="503"/>
      <c r="G390" s="361" t="s">
        <v>28</v>
      </c>
      <c r="H390" s="364">
        <v>0.252</v>
      </c>
      <c r="I390" s="363">
        <v>28.34</v>
      </c>
      <c r="J390" s="375">
        <v>7.14</v>
      </c>
    </row>
    <row r="391" spans="1:10" ht="39.6" customHeight="1">
      <c r="A391" s="374" t="s">
        <v>1184</v>
      </c>
      <c r="B391" s="362" t="s">
        <v>1516</v>
      </c>
      <c r="C391" s="372" t="s">
        <v>20</v>
      </c>
      <c r="D391" s="372" t="s">
        <v>1517</v>
      </c>
      <c r="E391" s="503" t="s">
        <v>1518</v>
      </c>
      <c r="F391" s="503"/>
      <c r="G391" s="361" t="s">
        <v>101</v>
      </c>
      <c r="H391" s="364">
        <v>1</v>
      </c>
      <c r="I391" s="363">
        <v>10.38</v>
      </c>
      <c r="J391" s="375">
        <v>10.38</v>
      </c>
    </row>
    <row r="392" spans="1:10" ht="26.45" customHeight="1">
      <c r="A392" s="376" t="s">
        <v>1200</v>
      </c>
      <c r="B392" s="367" t="s">
        <v>1519</v>
      </c>
      <c r="C392" s="365" t="s">
        <v>20</v>
      </c>
      <c r="D392" s="365" t="s">
        <v>1520</v>
      </c>
      <c r="E392" s="502" t="s">
        <v>1203</v>
      </c>
      <c r="F392" s="502"/>
      <c r="G392" s="366" t="s">
        <v>62</v>
      </c>
      <c r="H392" s="369">
        <v>1.143</v>
      </c>
      <c r="I392" s="368">
        <v>0.22</v>
      </c>
      <c r="J392" s="377">
        <v>0.25</v>
      </c>
    </row>
    <row r="393" spans="1:10" ht="26.45" customHeight="1">
      <c r="A393" s="376" t="s">
        <v>1200</v>
      </c>
      <c r="B393" s="367" t="s">
        <v>1521</v>
      </c>
      <c r="C393" s="365" t="s">
        <v>20</v>
      </c>
      <c r="D393" s="365" t="s">
        <v>1522</v>
      </c>
      <c r="E393" s="502" t="s">
        <v>1203</v>
      </c>
      <c r="F393" s="502"/>
      <c r="G393" s="366" t="s">
        <v>101</v>
      </c>
      <c r="H393" s="369">
        <v>2.5000000000000001E-2</v>
      </c>
      <c r="I393" s="368">
        <v>21.97</v>
      </c>
      <c r="J393" s="377">
        <v>0.54</v>
      </c>
    </row>
    <row r="394" spans="1:10" ht="26.45" customHeight="1">
      <c r="A394" s="378"/>
      <c r="B394" s="381"/>
      <c r="C394" s="381"/>
      <c r="D394" s="381"/>
      <c r="E394" s="381" t="s">
        <v>1213</v>
      </c>
      <c r="F394" s="379">
        <v>7.22</v>
      </c>
      <c r="G394" s="381" t="s">
        <v>1214</v>
      </c>
      <c r="H394" s="379">
        <v>0</v>
      </c>
      <c r="I394" s="381" t="s">
        <v>1215</v>
      </c>
      <c r="J394" s="380">
        <v>7.22</v>
      </c>
    </row>
    <row r="395" spans="1:10" ht="14.45" customHeight="1" thickBot="1">
      <c r="A395" s="378"/>
      <c r="B395" s="381"/>
      <c r="C395" s="381"/>
      <c r="D395" s="381"/>
      <c r="E395" s="381" t="s">
        <v>1216</v>
      </c>
      <c r="F395" s="379">
        <v>5.94</v>
      </c>
      <c r="G395" s="381"/>
      <c r="H395" s="525" t="s">
        <v>1217</v>
      </c>
      <c r="I395" s="525"/>
      <c r="J395" s="380">
        <v>26.57</v>
      </c>
    </row>
    <row r="396" spans="1:10" ht="15" customHeight="1" thickTop="1">
      <c r="A396" s="382"/>
      <c r="B396" s="360"/>
      <c r="C396" s="360"/>
      <c r="D396" s="360"/>
      <c r="E396" s="360"/>
      <c r="F396" s="360"/>
      <c r="G396" s="360"/>
      <c r="H396" s="360"/>
      <c r="I396" s="360"/>
      <c r="J396" s="383"/>
    </row>
    <row r="397" spans="1:10" ht="15">
      <c r="A397" s="319" t="s">
        <v>102</v>
      </c>
      <c r="B397" s="355" t="s">
        <v>5</v>
      </c>
      <c r="C397" s="370" t="s">
        <v>6</v>
      </c>
      <c r="D397" s="370" t="s">
        <v>7</v>
      </c>
      <c r="E397" s="523" t="s">
        <v>1181</v>
      </c>
      <c r="F397" s="523"/>
      <c r="G397" s="354" t="s">
        <v>8</v>
      </c>
      <c r="H397" s="355" t="s">
        <v>9</v>
      </c>
      <c r="I397" s="355" t="s">
        <v>10</v>
      </c>
      <c r="J397" s="320" t="s">
        <v>12</v>
      </c>
    </row>
    <row r="398" spans="1:10" ht="25.5" customHeight="1">
      <c r="A398" s="323" t="s">
        <v>1182</v>
      </c>
      <c r="B398" s="357" t="s">
        <v>103</v>
      </c>
      <c r="C398" s="371" t="s">
        <v>20</v>
      </c>
      <c r="D398" s="371" t="s">
        <v>104</v>
      </c>
      <c r="E398" s="524" t="s">
        <v>1491</v>
      </c>
      <c r="F398" s="524"/>
      <c r="G398" s="356" t="s">
        <v>101</v>
      </c>
      <c r="H398" s="359">
        <v>1</v>
      </c>
      <c r="I398" s="358">
        <v>14.59</v>
      </c>
      <c r="J398" s="373">
        <v>14.59</v>
      </c>
    </row>
    <row r="399" spans="1:10" ht="26.45" customHeight="1">
      <c r="A399" s="374" t="s">
        <v>1184</v>
      </c>
      <c r="B399" s="362" t="s">
        <v>1512</v>
      </c>
      <c r="C399" s="372" t="s">
        <v>20</v>
      </c>
      <c r="D399" s="372" t="s">
        <v>1513</v>
      </c>
      <c r="E399" s="503" t="s">
        <v>1187</v>
      </c>
      <c r="F399" s="503"/>
      <c r="G399" s="361" t="s">
        <v>28</v>
      </c>
      <c r="H399" s="364">
        <v>4.3999999999999997E-2</v>
      </c>
      <c r="I399" s="363">
        <v>23.94</v>
      </c>
      <c r="J399" s="375">
        <v>1.05</v>
      </c>
    </row>
    <row r="400" spans="1:10" ht="26.45" customHeight="1">
      <c r="A400" s="374" t="s">
        <v>1184</v>
      </c>
      <c r="B400" s="362" t="s">
        <v>1514</v>
      </c>
      <c r="C400" s="372" t="s">
        <v>20</v>
      </c>
      <c r="D400" s="372" t="s">
        <v>1515</v>
      </c>
      <c r="E400" s="503" t="s">
        <v>1187</v>
      </c>
      <c r="F400" s="503"/>
      <c r="G400" s="361" t="s">
        <v>28</v>
      </c>
      <c r="H400" s="364">
        <v>0.11600000000000001</v>
      </c>
      <c r="I400" s="363">
        <v>28.34</v>
      </c>
      <c r="J400" s="375">
        <v>3.28</v>
      </c>
    </row>
    <row r="401" spans="1:10" ht="39.6" customHeight="1">
      <c r="A401" s="374" t="s">
        <v>1184</v>
      </c>
      <c r="B401" s="362" t="s">
        <v>1523</v>
      </c>
      <c r="C401" s="372" t="s">
        <v>20</v>
      </c>
      <c r="D401" s="372" t="s">
        <v>1524</v>
      </c>
      <c r="E401" s="503" t="s">
        <v>1518</v>
      </c>
      <c r="F401" s="503"/>
      <c r="G401" s="361" t="s">
        <v>101</v>
      </c>
      <c r="H401" s="364">
        <v>1</v>
      </c>
      <c r="I401" s="363">
        <v>9.6199999999999992</v>
      </c>
      <c r="J401" s="375">
        <v>9.6199999999999992</v>
      </c>
    </row>
    <row r="402" spans="1:10" ht="39.6" customHeight="1">
      <c r="A402" s="376" t="s">
        <v>1200</v>
      </c>
      <c r="B402" s="367" t="s">
        <v>1519</v>
      </c>
      <c r="C402" s="365" t="s">
        <v>20</v>
      </c>
      <c r="D402" s="365" t="s">
        <v>1520</v>
      </c>
      <c r="E402" s="502" t="s">
        <v>1203</v>
      </c>
      <c r="F402" s="502"/>
      <c r="G402" s="366" t="s">
        <v>62</v>
      </c>
      <c r="H402" s="369">
        <v>0.48</v>
      </c>
      <c r="I402" s="368">
        <v>0.22</v>
      </c>
      <c r="J402" s="377">
        <v>0.1</v>
      </c>
    </row>
    <row r="403" spans="1:10" ht="26.45" customHeight="1">
      <c r="A403" s="376" t="s">
        <v>1200</v>
      </c>
      <c r="B403" s="367" t="s">
        <v>1521</v>
      </c>
      <c r="C403" s="365" t="s">
        <v>20</v>
      </c>
      <c r="D403" s="365" t="s">
        <v>1522</v>
      </c>
      <c r="E403" s="502" t="s">
        <v>1203</v>
      </c>
      <c r="F403" s="502"/>
      <c r="G403" s="366" t="s">
        <v>101</v>
      </c>
      <c r="H403" s="369">
        <v>2.5000000000000001E-2</v>
      </c>
      <c r="I403" s="368">
        <v>21.97</v>
      </c>
      <c r="J403" s="377">
        <v>0.54</v>
      </c>
    </row>
    <row r="404" spans="1:10" ht="26.45" customHeight="1">
      <c r="A404" s="378"/>
      <c r="B404" s="381"/>
      <c r="C404" s="381"/>
      <c r="D404" s="381"/>
      <c r="E404" s="381" t="s">
        <v>1213</v>
      </c>
      <c r="F404" s="379">
        <v>2.93</v>
      </c>
      <c r="G404" s="381" t="s">
        <v>1214</v>
      </c>
      <c r="H404" s="379">
        <v>0</v>
      </c>
      <c r="I404" s="381" t="s">
        <v>1215</v>
      </c>
      <c r="J404" s="380">
        <v>2.93</v>
      </c>
    </row>
    <row r="405" spans="1:10" ht="26.45" customHeight="1" thickBot="1">
      <c r="A405" s="378"/>
      <c r="B405" s="381"/>
      <c r="C405" s="381"/>
      <c r="D405" s="381"/>
      <c r="E405" s="381" t="s">
        <v>1216</v>
      </c>
      <c r="F405" s="379">
        <v>4.2</v>
      </c>
      <c r="G405" s="381"/>
      <c r="H405" s="525" t="s">
        <v>1217</v>
      </c>
      <c r="I405" s="525"/>
      <c r="J405" s="380">
        <v>18.79</v>
      </c>
    </row>
    <row r="406" spans="1:10" ht="26.45" customHeight="1" thickTop="1">
      <c r="A406" s="382"/>
      <c r="B406" s="360"/>
      <c r="C406" s="360"/>
      <c r="D406" s="360"/>
      <c r="E406" s="360"/>
      <c r="F406" s="360"/>
      <c r="G406" s="360"/>
      <c r="H406" s="360"/>
      <c r="I406" s="360"/>
      <c r="J406" s="383"/>
    </row>
    <row r="407" spans="1:10" ht="39.6" customHeight="1">
      <c r="A407" s="319" t="s">
        <v>105</v>
      </c>
      <c r="B407" s="355" t="s">
        <v>5</v>
      </c>
      <c r="C407" s="370" t="s">
        <v>6</v>
      </c>
      <c r="D407" s="370" t="s">
        <v>7</v>
      </c>
      <c r="E407" s="523" t="s">
        <v>1181</v>
      </c>
      <c r="F407" s="523"/>
      <c r="G407" s="354" t="s">
        <v>8</v>
      </c>
      <c r="H407" s="355" t="s">
        <v>9</v>
      </c>
      <c r="I407" s="355" t="s">
        <v>10</v>
      </c>
      <c r="J407" s="320" t="s">
        <v>12</v>
      </c>
    </row>
    <row r="408" spans="1:10" ht="39.6" customHeight="1">
      <c r="A408" s="323" t="s">
        <v>1182</v>
      </c>
      <c r="B408" s="357" t="s">
        <v>106</v>
      </c>
      <c r="C408" s="371" t="s">
        <v>20</v>
      </c>
      <c r="D408" s="371" t="s">
        <v>107</v>
      </c>
      <c r="E408" s="524" t="s">
        <v>1525</v>
      </c>
      <c r="F408" s="524"/>
      <c r="G408" s="356" t="s">
        <v>101</v>
      </c>
      <c r="H408" s="359">
        <v>1</v>
      </c>
      <c r="I408" s="358">
        <v>10.53</v>
      </c>
      <c r="J408" s="373">
        <v>10.53</v>
      </c>
    </row>
    <row r="409" spans="1:10" ht="39.6" customHeight="1">
      <c r="A409" s="374" t="s">
        <v>1184</v>
      </c>
      <c r="B409" s="362" t="s">
        <v>1512</v>
      </c>
      <c r="C409" s="372" t="s">
        <v>20</v>
      </c>
      <c r="D409" s="372" t="s">
        <v>1513</v>
      </c>
      <c r="E409" s="503" t="s">
        <v>1187</v>
      </c>
      <c r="F409" s="503"/>
      <c r="G409" s="361" t="s">
        <v>28</v>
      </c>
      <c r="H409" s="364">
        <v>1.6E-2</v>
      </c>
      <c r="I409" s="363">
        <v>23.94</v>
      </c>
      <c r="J409" s="375">
        <v>0.38</v>
      </c>
    </row>
    <row r="410" spans="1:10" ht="39.6" customHeight="1">
      <c r="A410" s="374" t="s">
        <v>1184</v>
      </c>
      <c r="B410" s="362" t="s">
        <v>1514</v>
      </c>
      <c r="C410" s="372" t="s">
        <v>20</v>
      </c>
      <c r="D410" s="372" t="s">
        <v>1515</v>
      </c>
      <c r="E410" s="503" t="s">
        <v>1187</v>
      </c>
      <c r="F410" s="503"/>
      <c r="G410" s="361" t="s">
        <v>28</v>
      </c>
      <c r="H410" s="364">
        <v>4.9500000000000002E-2</v>
      </c>
      <c r="I410" s="363">
        <v>28.34</v>
      </c>
      <c r="J410" s="375">
        <v>1.4</v>
      </c>
    </row>
    <row r="411" spans="1:10" ht="14.45" customHeight="1">
      <c r="A411" s="374" t="s">
        <v>1184</v>
      </c>
      <c r="B411" s="362" t="s">
        <v>1526</v>
      </c>
      <c r="C411" s="372" t="s">
        <v>20</v>
      </c>
      <c r="D411" s="372" t="s">
        <v>1527</v>
      </c>
      <c r="E411" s="503" t="s">
        <v>1518</v>
      </c>
      <c r="F411" s="503"/>
      <c r="G411" s="361" t="s">
        <v>101</v>
      </c>
      <c r="H411" s="364">
        <v>1</v>
      </c>
      <c r="I411" s="363">
        <v>8.17</v>
      </c>
      <c r="J411" s="375">
        <v>8.17</v>
      </c>
    </row>
    <row r="412" spans="1:10" ht="26.45" customHeight="1">
      <c r="A412" s="376" t="s">
        <v>1200</v>
      </c>
      <c r="B412" s="367" t="s">
        <v>1519</v>
      </c>
      <c r="C412" s="365" t="s">
        <v>20</v>
      </c>
      <c r="D412" s="365" t="s">
        <v>1520</v>
      </c>
      <c r="E412" s="502" t="s">
        <v>1203</v>
      </c>
      <c r="F412" s="502"/>
      <c r="G412" s="366" t="s">
        <v>62</v>
      </c>
      <c r="H412" s="369">
        <v>0.19750000000000001</v>
      </c>
      <c r="I412" s="368">
        <v>0.22</v>
      </c>
      <c r="J412" s="377">
        <v>0.04</v>
      </c>
    </row>
    <row r="413" spans="1:10" ht="26.45" customHeight="1">
      <c r="A413" s="376" t="s">
        <v>1200</v>
      </c>
      <c r="B413" s="367" t="s">
        <v>1521</v>
      </c>
      <c r="C413" s="365" t="s">
        <v>20</v>
      </c>
      <c r="D413" s="365" t="s">
        <v>1522</v>
      </c>
      <c r="E413" s="502" t="s">
        <v>1203</v>
      </c>
      <c r="F413" s="502"/>
      <c r="G413" s="366" t="s">
        <v>101</v>
      </c>
      <c r="H413" s="369">
        <v>2.5000000000000001E-2</v>
      </c>
      <c r="I413" s="368">
        <v>21.97</v>
      </c>
      <c r="J413" s="377">
        <v>0.54</v>
      </c>
    </row>
    <row r="414" spans="1:10">
      <c r="A414" s="378"/>
      <c r="B414" s="381"/>
      <c r="C414" s="381"/>
      <c r="D414" s="381"/>
      <c r="E414" s="381" t="s">
        <v>1213</v>
      </c>
      <c r="F414" s="379">
        <v>1.17</v>
      </c>
      <c r="G414" s="381" t="s">
        <v>1214</v>
      </c>
      <c r="H414" s="379">
        <v>0</v>
      </c>
      <c r="I414" s="381" t="s">
        <v>1215</v>
      </c>
      <c r="J414" s="380">
        <v>1.17</v>
      </c>
    </row>
    <row r="415" spans="1:10" ht="26.45" customHeight="1" thickBot="1">
      <c r="A415" s="378"/>
      <c r="B415" s="381"/>
      <c r="C415" s="381"/>
      <c r="D415" s="381"/>
      <c r="E415" s="381" t="s">
        <v>1216</v>
      </c>
      <c r="F415" s="379">
        <v>3.03</v>
      </c>
      <c r="G415" s="381"/>
      <c r="H415" s="525" t="s">
        <v>1217</v>
      </c>
      <c r="I415" s="525"/>
      <c r="J415" s="380">
        <v>13.56</v>
      </c>
    </row>
    <row r="416" spans="1:10" ht="26.45" customHeight="1" thickTop="1">
      <c r="A416" s="382"/>
      <c r="B416" s="360"/>
      <c r="C416" s="360"/>
      <c r="D416" s="360"/>
      <c r="E416" s="360"/>
      <c r="F416" s="360"/>
      <c r="G416" s="360"/>
      <c r="H416" s="360"/>
      <c r="I416" s="360"/>
      <c r="J416" s="383"/>
    </row>
    <row r="417" spans="1:10" ht="15">
      <c r="A417" s="319" t="s">
        <v>108</v>
      </c>
      <c r="B417" s="355" t="s">
        <v>5</v>
      </c>
      <c r="C417" s="370" t="s">
        <v>6</v>
      </c>
      <c r="D417" s="370" t="s">
        <v>7</v>
      </c>
      <c r="E417" s="523" t="s">
        <v>1181</v>
      </c>
      <c r="F417" s="523"/>
      <c r="G417" s="354" t="s">
        <v>8</v>
      </c>
      <c r="H417" s="355" t="s">
        <v>9</v>
      </c>
      <c r="I417" s="355" t="s">
        <v>10</v>
      </c>
      <c r="J417" s="320" t="s">
        <v>12</v>
      </c>
    </row>
    <row r="418" spans="1:10" ht="26.45" customHeight="1">
      <c r="A418" s="323" t="s">
        <v>1182</v>
      </c>
      <c r="B418" s="357" t="s">
        <v>109</v>
      </c>
      <c r="C418" s="371" t="s">
        <v>20</v>
      </c>
      <c r="D418" s="371" t="s">
        <v>110</v>
      </c>
      <c r="E418" s="524" t="s">
        <v>1353</v>
      </c>
      <c r="F418" s="524"/>
      <c r="G418" s="356" t="s">
        <v>70</v>
      </c>
      <c r="H418" s="359">
        <v>1</v>
      </c>
      <c r="I418" s="358">
        <v>1035.72</v>
      </c>
      <c r="J418" s="373">
        <v>1035.72</v>
      </c>
    </row>
    <row r="419" spans="1:10" ht="39.6" customHeight="1">
      <c r="A419" s="374" t="s">
        <v>1184</v>
      </c>
      <c r="B419" s="362" t="s">
        <v>1492</v>
      </c>
      <c r="C419" s="372" t="s">
        <v>20</v>
      </c>
      <c r="D419" s="372" t="s">
        <v>1493</v>
      </c>
      <c r="E419" s="503" t="s">
        <v>1187</v>
      </c>
      <c r="F419" s="503"/>
      <c r="G419" s="361" t="s">
        <v>28</v>
      </c>
      <c r="H419" s="364">
        <v>6.7809999999999997</v>
      </c>
      <c r="I419" s="363">
        <v>28.51</v>
      </c>
      <c r="J419" s="375">
        <v>193.32</v>
      </c>
    </row>
    <row r="420" spans="1:10" ht="14.45" customHeight="1">
      <c r="A420" s="374" t="s">
        <v>1184</v>
      </c>
      <c r="B420" s="362" t="s">
        <v>1245</v>
      </c>
      <c r="C420" s="372" t="s">
        <v>20</v>
      </c>
      <c r="D420" s="372" t="s">
        <v>1246</v>
      </c>
      <c r="E420" s="503" t="s">
        <v>1187</v>
      </c>
      <c r="F420" s="503"/>
      <c r="G420" s="361" t="s">
        <v>28</v>
      </c>
      <c r="H420" s="364">
        <v>2.4529999999999998</v>
      </c>
      <c r="I420" s="363">
        <v>23.48</v>
      </c>
      <c r="J420" s="375">
        <v>57.59</v>
      </c>
    </row>
    <row r="421" spans="1:10" ht="14.45" customHeight="1">
      <c r="A421" s="374" t="s">
        <v>1184</v>
      </c>
      <c r="B421" s="362" t="s">
        <v>1528</v>
      </c>
      <c r="C421" s="372" t="s">
        <v>20</v>
      </c>
      <c r="D421" s="372" t="s">
        <v>1529</v>
      </c>
      <c r="E421" s="503" t="s">
        <v>1199</v>
      </c>
      <c r="F421" s="503"/>
      <c r="G421" s="361" t="s">
        <v>70</v>
      </c>
      <c r="H421" s="364">
        <v>1.38</v>
      </c>
      <c r="I421" s="363">
        <v>568.71</v>
      </c>
      <c r="J421" s="375">
        <v>784.81</v>
      </c>
    </row>
    <row r="422" spans="1:10" ht="26.45" customHeight="1">
      <c r="A422" s="378"/>
      <c r="B422" s="381"/>
      <c r="C422" s="381"/>
      <c r="D422" s="381"/>
      <c r="E422" s="381" t="s">
        <v>1213</v>
      </c>
      <c r="F422" s="379">
        <v>228.78</v>
      </c>
      <c r="G422" s="381" t="s">
        <v>1214</v>
      </c>
      <c r="H422" s="379">
        <v>0</v>
      </c>
      <c r="I422" s="381" t="s">
        <v>1215</v>
      </c>
      <c r="J422" s="380">
        <v>228.78</v>
      </c>
    </row>
    <row r="423" spans="1:10" ht="15" customHeight="1" thickBot="1">
      <c r="A423" s="378"/>
      <c r="B423" s="381"/>
      <c r="C423" s="381"/>
      <c r="D423" s="381"/>
      <c r="E423" s="381" t="s">
        <v>1216</v>
      </c>
      <c r="F423" s="379">
        <v>298.49</v>
      </c>
      <c r="G423" s="381"/>
      <c r="H423" s="525" t="s">
        <v>1217</v>
      </c>
      <c r="I423" s="525"/>
      <c r="J423" s="380">
        <v>1334.21</v>
      </c>
    </row>
    <row r="424" spans="1:10" ht="26.45" customHeight="1" thickTop="1">
      <c r="A424" s="382"/>
      <c r="B424" s="360"/>
      <c r="C424" s="360"/>
      <c r="D424" s="360"/>
      <c r="E424" s="360"/>
      <c r="F424" s="360"/>
      <c r="G424" s="360"/>
      <c r="H424" s="360"/>
      <c r="I424" s="360"/>
      <c r="J424" s="383"/>
    </row>
    <row r="425" spans="1:10" ht="26.45" customHeight="1">
      <c r="A425" s="319" t="s">
        <v>113</v>
      </c>
      <c r="B425" s="355" t="s">
        <v>5</v>
      </c>
      <c r="C425" s="370" t="s">
        <v>6</v>
      </c>
      <c r="D425" s="370" t="s">
        <v>7</v>
      </c>
      <c r="E425" s="523" t="s">
        <v>1181</v>
      </c>
      <c r="F425" s="523"/>
      <c r="G425" s="354" t="s">
        <v>8</v>
      </c>
      <c r="H425" s="355" t="s">
        <v>9</v>
      </c>
      <c r="I425" s="355" t="s">
        <v>10</v>
      </c>
      <c r="J425" s="320" t="s">
        <v>12</v>
      </c>
    </row>
    <row r="426" spans="1:10" ht="26.45" customHeight="1">
      <c r="A426" s="323" t="s">
        <v>1182</v>
      </c>
      <c r="B426" s="357" t="s">
        <v>114</v>
      </c>
      <c r="C426" s="371" t="s">
        <v>20</v>
      </c>
      <c r="D426" s="371" t="s">
        <v>115</v>
      </c>
      <c r="E426" s="524" t="s">
        <v>1199</v>
      </c>
      <c r="F426" s="524"/>
      <c r="G426" s="356" t="s">
        <v>70</v>
      </c>
      <c r="H426" s="359">
        <v>1</v>
      </c>
      <c r="I426" s="358">
        <v>752.27</v>
      </c>
      <c r="J426" s="373">
        <v>752.27</v>
      </c>
    </row>
    <row r="427" spans="1:10" ht="25.5" customHeight="1">
      <c r="A427" s="374" t="s">
        <v>1184</v>
      </c>
      <c r="B427" s="362" t="s">
        <v>1245</v>
      </c>
      <c r="C427" s="372" t="s">
        <v>20</v>
      </c>
      <c r="D427" s="372" t="s">
        <v>1246</v>
      </c>
      <c r="E427" s="503" t="s">
        <v>1187</v>
      </c>
      <c r="F427" s="503"/>
      <c r="G427" s="361" t="s">
        <v>28</v>
      </c>
      <c r="H427" s="364">
        <v>2.2957999999999998</v>
      </c>
      <c r="I427" s="363">
        <v>23.48</v>
      </c>
      <c r="J427" s="375">
        <v>53.9</v>
      </c>
    </row>
    <row r="428" spans="1:10" ht="25.5" customHeight="1">
      <c r="A428" s="374" t="s">
        <v>1184</v>
      </c>
      <c r="B428" s="362" t="s">
        <v>1530</v>
      </c>
      <c r="C428" s="372" t="s">
        <v>20</v>
      </c>
      <c r="D428" s="372" t="s">
        <v>1531</v>
      </c>
      <c r="E428" s="503" t="s">
        <v>1187</v>
      </c>
      <c r="F428" s="503"/>
      <c r="G428" s="361" t="s">
        <v>28</v>
      </c>
      <c r="H428" s="364">
        <v>1.4490000000000001</v>
      </c>
      <c r="I428" s="363">
        <v>24.23</v>
      </c>
      <c r="J428" s="375">
        <v>35.1</v>
      </c>
    </row>
    <row r="429" spans="1:10" ht="25.5" customHeight="1">
      <c r="A429" s="374" t="s">
        <v>1184</v>
      </c>
      <c r="B429" s="362" t="s">
        <v>1532</v>
      </c>
      <c r="C429" s="372" t="s">
        <v>20</v>
      </c>
      <c r="D429" s="372" t="s">
        <v>1533</v>
      </c>
      <c r="E429" s="503" t="s">
        <v>1192</v>
      </c>
      <c r="F429" s="503"/>
      <c r="G429" s="361" t="s">
        <v>1193</v>
      </c>
      <c r="H429" s="364">
        <v>0.74580000000000002</v>
      </c>
      <c r="I429" s="363">
        <v>2.2999999999999998</v>
      </c>
      <c r="J429" s="375">
        <v>1.71</v>
      </c>
    </row>
    <row r="430" spans="1:10" ht="14.45" customHeight="1">
      <c r="A430" s="374" t="s">
        <v>1184</v>
      </c>
      <c r="B430" s="362" t="s">
        <v>1534</v>
      </c>
      <c r="C430" s="372" t="s">
        <v>20</v>
      </c>
      <c r="D430" s="372" t="s">
        <v>1535</v>
      </c>
      <c r="E430" s="503" t="s">
        <v>1192</v>
      </c>
      <c r="F430" s="503"/>
      <c r="G430" s="361" t="s">
        <v>1196</v>
      </c>
      <c r="H430" s="364">
        <v>0.70320000000000005</v>
      </c>
      <c r="I430" s="363">
        <v>0.44</v>
      </c>
      <c r="J430" s="375">
        <v>0.3</v>
      </c>
    </row>
    <row r="431" spans="1:10" ht="25.5" customHeight="1">
      <c r="A431" s="376" t="s">
        <v>1200</v>
      </c>
      <c r="B431" s="367" t="s">
        <v>1536</v>
      </c>
      <c r="C431" s="365" t="s">
        <v>20</v>
      </c>
      <c r="D431" s="365" t="s">
        <v>1537</v>
      </c>
      <c r="E431" s="502" t="s">
        <v>1203</v>
      </c>
      <c r="F431" s="502"/>
      <c r="G431" s="366" t="s">
        <v>70</v>
      </c>
      <c r="H431" s="369">
        <v>0.70779999999999998</v>
      </c>
      <c r="I431" s="368">
        <v>120</v>
      </c>
      <c r="J431" s="377">
        <v>84.93</v>
      </c>
    </row>
    <row r="432" spans="1:10">
      <c r="A432" s="376" t="s">
        <v>1200</v>
      </c>
      <c r="B432" s="367" t="s">
        <v>1538</v>
      </c>
      <c r="C432" s="365" t="s">
        <v>20</v>
      </c>
      <c r="D432" s="365" t="s">
        <v>1539</v>
      </c>
      <c r="E432" s="502" t="s">
        <v>1203</v>
      </c>
      <c r="F432" s="502"/>
      <c r="G432" s="366" t="s">
        <v>101</v>
      </c>
      <c r="H432" s="369">
        <v>388.88260000000002</v>
      </c>
      <c r="I432" s="368">
        <v>1.1000000000000001</v>
      </c>
      <c r="J432" s="377">
        <v>427.77</v>
      </c>
    </row>
    <row r="433" spans="1:10" ht="25.5">
      <c r="A433" s="376" t="s">
        <v>1200</v>
      </c>
      <c r="B433" s="367" t="s">
        <v>1540</v>
      </c>
      <c r="C433" s="365" t="s">
        <v>20</v>
      </c>
      <c r="D433" s="365" t="s">
        <v>1541</v>
      </c>
      <c r="E433" s="502" t="s">
        <v>1203</v>
      </c>
      <c r="F433" s="502"/>
      <c r="G433" s="366" t="s">
        <v>70</v>
      </c>
      <c r="H433" s="369">
        <v>0.58919999999999995</v>
      </c>
      <c r="I433" s="368">
        <v>252.15</v>
      </c>
      <c r="J433" s="377">
        <v>148.56</v>
      </c>
    </row>
    <row r="434" spans="1:10" ht="26.45" customHeight="1">
      <c r="A434" s="378"/>
      <c r="B434" s="381"/>
      <c r="C434" s="381"/>
      <c r="D434" s="381"/>
      <c r="E434" s="381" t="s">
        <v>1213</v>
      </c>
      <c r="F434" s="379">
        <v>54.09</v>
      </c>
      <c r="G434" s="381" t="s">
        <v>1214</v>
      </c>
      <c r="H434" s="379">
        <v>0</v>
      </c>
      <c r="I434" s="381" t="s">
        <v>1215</v>
      </c>
      <c r="J434" s="380">
        <v>54.09</v>
      </c>
    </row>
    <row r="435" spans="1:10" ht="26.45" customHeight="1" thickBot="1">
      <c r="A435" s="378"/>
      <c r="B435" s="381"/>
      <c r="C435" s="381"/>
      <c r="D435" s="381"/>
      <c r="E435" s="381" t="s">
        <v>1216</v>
      </c>
      <c r="F435" s="379">
        <v>216.8</v>
      </c>
      <c r="G435" s="381"/>
      <c r="H435" s="525" t="s">
        <v>1217</v>
      </c>
      <c r="I435" s="525"/>
      <c r="J435" s="380">
        <v>969.07</v>
      </c>
    </row>
    <row r="436" spans="1:10" ht="26.45" customHeight="1" thickTop="1">
      <c r="A436" s="382"/>
      <c r="B436" s="360"/>
      <c r="C436" s="360"/>
      <c r="D436" s="360"/>
      <c r="E436" s="360"/>
      <c r="F436" s="360"/>
      <c r="G436" s="360"/>
      <c r="H436" s="360"/>
      <c r="I436" s="360"/>
      <c r="J436" s="383"/>
    </row>
    <row r="437" spans="1:10" ht="39.6" customHeight="1">
      <c r="A437" s="319" t="s">
        <v>116</v>
      </c>
      <c r="B437" s="355" t="s">
        <v>5</v>
      </c>
      <c r="C437" s="370" t="s">
        <v>6</v>
      </c>
      <c r="D437" s="370" t="s">
        <v>7</v>
      </c>
      <c r="E437" s="523" t="s">
        <v>1181</v>
      </c>
      <c r="F437" s="523"/>
      <c r="G437" s="354" t="s">
        <v>8</v>
      </c>
      <c r="H437" s="355" t="s">
        <v>9</v>
      </c>
      <c r="I437" s="355" t="s">
        <v>10</v>
      </c>
      <c r="J437" s="320" t="s">
        <v>12</v>
      </c>
    </row>
    <row r="438" spans="1:10" ht="26.45" customHeight="1">
      <c r="A438" s="323" t="s">
        <v>1182</v>
      </c>
      <c r="B438" s="357" t="s">
        <v>117</v>
      </c>
      <c r="C438" s="371" t="s">
        <v>20</v>
      </c>
      <c r="D438" s="371" t="s">
        <v>118</v>
      </c>
      <c r="E438" s="524" t="s">
        <v>1542</v>
      </c>
      <c r="F438" s="524"/>
      <c r="G438" s="356" t="s">
        <v>39</v>
      </c>
      <c r="H438" s="359">
        <v>1</v>
      </c>
      <c r="I438" s="358">
        <v>92.95</v>
      </c>
      <c r="J438" s="373">
        <v>92.95</v>
      </c>
    </row>
    <row r="439" spans="1:10" ht="26.45" customHeight="1">
      <c r="A439" s="374" t="s">
        <v>1184</v>
      </c>
      <c r="B439" s="362" t="s">
        <v>1185</v>
      </c>
      <c r="C439" s="372" t="s">
        <v>20</v>
      </c>
      <c r="D439" s="372" t="s">
        <v>1186</v>
      </c>
      <c r="E439" s="503" t="s">
        <v>1187</v>
      </c>
      <c r="F439" s="503"/>
      <c r="G439" s="361" t="s">
        <v>28</v>
      </c>
      <c r="H439" s="364">
        <v>0.159</v>
      </c>
      <c r="I439" s="363">
        <v>23.76</v>
      </c>
      <c r="J439" s="375">
        <v>3.77</v>
      </c>
    </row>
    <row r="440" spans="1:10" ht="14.45" customHeight="1">
      <c r="A440" s="374" t="s">
        <v>1184</v>
      </c>
      <c r="B440" s="362" t="s">
        <v>1188</v>
      </c>
      <c r="C440" s="372" t="s">
        <v>20</v>
      </c>
      <c r="D440" s="372" t="s">
        <v>1189</v>
      </c>
      <c r="E440" s="503" t="s">
        <v>1187</v>
      </c>
      <c r="F440" s="503"/>
      <c r="G440" s="361" t="s">
        <v>28</v>
      </c>
      <c r="H440" s="364">
        <v>0.86599999999999999</v>
      </c>
      <c r="I440" s="363">
        <v>28.12</v>
      </c>
      <c r="J440" s="375">
        <v>24.35</v>
      </c>
    </row>
    <row r="441" spans="1:10" ht="38.25" customHeight="1">
      <c r="A441" s="374" t="s">
        <v>1184</v>
      </c>
      <c r="B441" s="362" t="s">
        <v>1543</v>
      </c>
      <c r="C441" s="372" t="s">
        <v>20</v>
      </c>
      <c r="D441" s="372" t="s">
        <v>1544</v>
      </c>
      <c r="E441" s="503" t="s">
        <v>1542</v>
      </c>
      <c r="F441" s="503"/>
      <c r="G441" s="361" t="s">
        <v>39</v>
      </c>
      <c r="H441" s="364">
        <v>0.26300000000000001</v>
      </c>
      <c r="I441" s="363">
        <v>181.18</v>
      </c>
      <c r="J441" s="375">
        <v>47.65</v>
      </c>
    </row>
    <row r="442" spans="1:10" ht="25.5">
      <c r="A442" s="376" t="s">
        <v>1200</v>
      </c>
      <c r="B442" s="367" t="s">
        <v>1500</v>
      </c>
      <c r="C442" s="365" t="s">
        <v>20</v>
      </c>
      <c r="D442" s="365" t="s">
        <v>1501</v>
      </c>
      <c r="E442" s="502" t="s">
        <v>1203</v>
      </c>
      <c r="F442" s="502"/>
      <c r="G442" s="366" t="s">
        <v>1210</v>
      </c>
      <c r="H442" s="369">
        <v>0.01</v>
      </c>
      <c r="I442" s="368">
        <v>8.1199999999999992</v>
      </c>
      <c r="J442" s="377">
        <v>0.08</v>
      </c>
    </row>
    <row r="443" spans="1:10" ht="14.45" customHeight="1">
      <c r="A443" s="376" t="s">
        <v>1200</v>
      </c>
      <c r="B443" s="367" t="s">
        <v>1545</v>
      </c>
      <c r="C443" s="365" t="s">
        <v>20</v>
      </c>
      <c r="D443" s="365" t="s">
        <v>1546</v>
      </c>
      <c r="E443" s="502" t="s">
        <v>1547</v>
      </c>
      <c r="F443" s="502"/>
      <c r="G443" s="366" t="s">
        <v>1548</v>
      </c>
      <c r="H443" s="369">
        <v>0.19600000000000001</v>
      </c>
      <c r="I443" s="368">
        <v>18.37</v>
      </c>
      <c r="J443" s="377">
        <v>3.6</v>
      </c>
    </row>
    <row r="444" spans="1:10" ht="26.45" customHeight="1">
      <c r="A444" s="376" t="s">
        <v>1200</v>
      </c>
      <c r="B444" s="367" t="s">
        <v>1549</v>
      </c>
      <c r="C444" s="365" t="s">
        <v>20</v>
      </c>
      <c r="D444" s="365" t="s">
        <v>1550</v>
      </c>
      <c r="E444" s="502" t="s">
        <v>1547</v>
      </c>
      <c r="F444" s="502"/>
      <c r="G444" s="366" t="s">
        <v>1548</v>
      </c>
      <c r="H444" s="369">
        <v>0.39300000000000002</v>
      </c>
      <c r="I444" s="368">
        <v>19.2</v>
      </c>
      <c r="J444" s="377">
        <v>7.54</v>
      </c>
    </row>
    <row r="445" spans="1:10" ht="26.45" customHeight="1">
      <c r="A445" s="376" t="s">
        <v>1200</v>
      </c>
      <c r="B445" s="367" t="s">
        <v>1551</v>
      </c>
      <c r="C445" s="365" t="s">
        <v>20</v>
      </c>
      <c r="D445" s="365" t="s">
        <v>1552</v>
      </c>
      <c r="E445" s="502" t="s">
        <v>1547</v>
      </c>
      <c r="F445" s="502"/>
      <c r="G445" s="366" t="s">
        <v>1553</v>
      </c>
      <c r="H445" s="369">
        <v>0.78500000000000003</v>
      </c>
      <c r="I445" s="368">
        <v>7.07</v>
      </c>
      <c r="J445" s="377">
        <v>5.54</v>
      </c>
    </row>
    <row r="446" spans="1:10" ht="26.45" customHeight="1">
      <c r="A446" s="376" t="s">
        <v>1200</v>
      </c>
      <c r="B446" s="367" t="s">
        <v>1510</v>
      </c>
      <c r="C446" s="365" t="s">
        <v>20</v>
      </c>
      <c r="D446" s="365" t="s">
        <v>1511</v>
      </c>
      <c r="E446" s="502" t="s">
        <v>1203</v>
      </c>
      <c r="F446" s="502"/>
      <c r="G446" s="366" t="s">
        <v>101</v>
      </c>
      <c r="H446" s="369">
        <v>1.9E-2</v>
      </c>
      <c r="I446" s="368">
        <v>22.35</v>
      </c>
      <c r="J446" s="377">
        <v>0.42</v>
      </c>
    </row>
    <row r="447" spans="1:10" ht="26.45" customHeight="1">
      <c r="A447" s="378"/>
      <c r="B447" s="381"/>
      <c r="C447" s="381"/>
      <c r="D447" s="381"/>
      <c r="E447" s="381" t="s">
        <v>1213</v>
      </c>
      <c r="F447" s="379">
        <v>26.5</v>
      </c>
      <c r="G447" s="381" t="s">
        <v>1214</v>
      </c>
      <c r="H447" s="379">
        <v>0</v>
      </c>
      <c r="I447" s="381" t="s">
        <v>1215</v>
      </c>
      <c r="J447" s="380">
        <v>26.5</v>
      </c>
    </row>
    <row r="448" spans="1:10" ht="26.45" customHeight="1" thickBot="1">
      <c r="A448" s="378"/>
      <c r="B448" s="381"/>
      <c r="C448" s="381"/>
      <c r="D448" s="381"/>
      <c r="E448" s="381" t="s">
        <v>1216</v>
      </c>
      <c r="F448" s="379">
        <v>26.78</v>
      </c>
      <c r="G448" s="381"/>
      <c r="H448" s="525" t="s">
        <v>1217</v>
      </c>
      <c r="I448" s="525"/>
      <c r="J448" s="380">
        <v>119.73</v>
      </c>
    </row>
    <row r="449" spans="1:10" ht="39.6" customHeight="1" thickTop="1">
      <c r="A449" s="382"/>
      <c r="B449" s="360"/>
      <c r="C449" s="360"/>
      <c r="D449" s="360"/>
      <c r="E449" s="360"/>
      <c r="F449" s="360"/>
      <c r="G449" s="360"/>
      <c r="H449" s="360"/>
      <c r="I449" s="360"/>
      <c r="J449" s="383"/>
    </row>
    <row r="450" spans="1:10" ht="39.6" customHeight="1">
      <c r="A450" s="319" t="s">
        <v>119</v>
      </c>
      <c r="B450" s="355" t="s">
        <v>5</v>
      </c>
      <c r="C450" s="370" t="s">
        <v>6</v>
      </c>
      <c r="D450" s="370" t="s">
        <v>7</v>
      </c>
      <c r="E450" s="523" t="s">
        <v>1181</v>
      </c>
      <c r="F450" s="523"/>
      <c r="G450" s="354" t="s">
        <v>8</v>
      </c>
      <c r="H450" s="355" t="s">
        <v>9</v>
      </c>
      <c r="I450" s="355" t="s">
        <v>10</v>
      </c>
      <c r="J450" s="320" t="s">
        <v>12</v>
      </c>
    </row>
    <row r="451" spans="1:10" ht="52.9" customHeight="1">
      <c r="A451" s="323" t="s">
        <v>1182</v>
      </c>
      <c r="B451" s="357" t="s">
        <v>120</v>
      </c>
      <c r="C451" s="371" t="s">
        <v>20</v>
      </c>
      <c r="D451" s="371" t="s">
        <v>121</v>
      </c>
      <c r="E451" s="524" t="s">
        <v>1554</v>
      </c>
      <c r="F451" s="524"/>
      <c r="G451" s="356" t="s">
        <v>70</v>
      </c>
      <c r="H451" s="359">
        <v>1</v>
      </c>
      <c r="I451" s="358">
        <v>44.45</v>
      </c>
      <c r="J451" s="373">
        <v>44.45</v>
      </c>
    </row>
    <row r="452" spans="1:10" ht="52.9" customHeight="1">
      <c r="A452" s="374" t="s">
        <v>1184</v>
      </c>
      <c r="B452" s="362" t="s">
        <v>1188</v>
      </c>
      <c r="C452" s="372" t="s">
        <v>20</v>
      </c>
      <c r="D452" s="372" t="s">
        <v>1189</v>
      </c>
      <c r="E452" s="503" t="s">
        <v>1187</v>
      </c>
      <c r="F452" s="503"/>
      <c r="G452" s="361" t="s">
        <v>28</v>
      </c>
      <c r="H452" s="364">
        <v>0.224</v>
      </c>
      <c r="I452" s="363">
        <v>28.12</v>
      </c>
      <c r="J452" s="375">
        <v>6.29</v>
      </c>
    </row>
    <row r="453" spans="1:10" ht="14.45" customHeight="1">
      <c r="A453" s="374" t="s">
        <v>1184</v>
      </c>
      <c r="B453" s="362" t="s">
        <v>1492</v>
      </c>
      <c r="C453" s="372" t="s">
        <v>20</v>
      </c>
      <c r="D453" s="372" t="s">
        <v>1493</v>
      </c>
      <c r="E453" s="503" t="s">
        <v>1187</v>
      </c>
      <c r="F453" s="503"/>
      <c r="G453" s="361" t="s">
        <v>28</v>
      </c>
      <c r="H453" s="364">
        <v>0.224</v>
      </c>
      <c r="I453" s="363">
        <v>28.51</v>
      </c>
      <c r="J453" s="375">
        <v>6.38</v>
      </c>
    </row>
    <row r="454" spans="1:10" ht="52.9" customHeight="1">
      <c r="A454" s="374" t="s">
        <v>1184</v>
      </c>
      <c r="B454" s="362" t="s">
        <v>1245</v>
      </c>
      <c r="C454" s="372" t="s">
        <v>20</v>
      </c>
      <c r="D454" s="372" t="s">
        <v>1246</v>
      </c>
      <c r="E454" s="503" t="s">
        <v>1187</v>
      </c>
      <c r="F454" s="503"/>
      <c r="G454" s="361" t="s">
        <v>28</v>
      </c>
      <c r="H454" s="364">
        <v>1.345</v>
      </c>
      <c r="I454" s="363">
        <v>23.48</v>
      </c>
      <c r="J454" s="375">
        <v>31.58</v>
      </c>
    </row>
    <row r="455" spans="1:10" ht="26.45" customHeight="1">
      <c r="A455" s="374" t="s">
        <v>1184</v>
      </c>
      <c r="B455" s="362" t="s">
        <v>1494</v>
      </c>
      <c r="C455" s="372" t="s">
        <v>20</v>
      </c>
      <c r="D455" s="372" t="s">
        <v>1495</v>
      </c>
      <c r="E455" s="503" t="s">
        <v>1192</v>
      </c>
      <c r="F455" s="503"/>
      <c r="G455" s="361" t="s">
        <v>1193</v>
      </c>
      <c r="H455" s="364">
        <v>9.4E-2</v>
      </c>
      <c r="I455" s="363">
        <v>1.48</v>
      </c>
      <c r="J455" s="375">
        <v>0.13</v>
      </c>
    </row>
    <row r="456" spans="1:10" ht="26.45" customHeight="1">
      <c r="A456" s="374" t="s">
        <v>1184</v>
      </c>
      <c r="B456" s="362" t="s">
        <v>1496</v>
      </c>
      <c r="C456" s="372" t="s">
        <v>20</v>
      </c>
      <c r="D456" s="372" t="s">
        <v>1497</v>
      </c>
      <c r="E456" s="503" t="s">
        <v>1192</v>
      </c>
      <c r="F456" s="503"/>
      <c r="G456" s="361" t="s">
        <v>1196</v>
      </c>
      <c r="H456" s="364">
        <v>0.13</v>
      </c>
      <c r="I456" s="363">
        <v>0.54</v>
      </c>
      <c r="J456" s="375">
        <v>7.0000000000000007E-2</v>
      </c>
    </row>
    <row r="457" spans="1:10" ht="26.45" customHeight="1">
      <c r="A457" s="378"/>
      <c r="B457" s="381"/>
      <c r="C457" s="381"/>
      <c r="D457" s="381"/>
      <c r="E457" s="381" t="s">
        <v>1213</v>
      </c>
      <c r="F457" s="379">
        <v>26.78</v>
      </c>
      <c r="G457" s="381" t="s">
        <v>1214</v>
      </c>
      <c r="H457" s="379">
        <v>0</v>
      </c>
      <c r="I457" s="381" t="s">
        <v>1215</v>
      </c>
      <c r="J457" s="380">
        <v>26.78</v>
      </c>
    </row>
    <row r="458" spans="1:10" ht="26.45" customHeight="1" thickBot="1">
      <c r="A458" s="378"/>
      <c r="B458" s="381"/>
      <c r="C458" s="381"/>
      <c r="D458" s="381"/>
      <c r="E458" s="381" t="s">
        <v>1216</v>
      </c>
      <c r="F458" s="379">
        <v>12.81</v>
      </c>
      <c r="G458" s="381"/>
      <c r="H458" s="525" t="s">
        <v>1217</v>
      </c>
      <c r="I458" s="525"/>
      <c r="J458" s="380">
        <v>57.26</v>
      </c>
    </row>
    <row r="459" spans="1:10" ht="39.6" customHeight="1" thickTop="1">
      <c r="A459" s="382"/>
      <c r="B459" s="360"/>
      <c r="C459" s="360"/>
      <c r="D459" s="360"/>
      <c r="E459" s="360"/>
      <c r="F459" s="360"/>
      <c r="G459" s="360"/>
      <c r="H459" s="360"/>
      <c r="I459" s="360"/>
      <c r="J459" s="383"/>
    </row>
    <row r="460" spans="1:10" ht="39.6" customHeight="1">
      <c r="A460" s="319" t="s">
        <v>122</v>
      </c>
      <c r="B460" s="355" t="s">
        <v>5</v>
      </c>
      <c r="C460" s="370" t="s">
        <v>6</v>
      </c>
      <c r="D460" s="370" t="s">
        <v>7</v>
      </c>
      <c r="E460" s="523" t="s">
        <v>1181</v>
      </c>
      <c r="F460" s="523"/>
      <c r="G460" s="354" t="s">
        <v>8</v>
      </c>
      <c r="H460" s="355" t="s">
        <v>9</v>
      </c>
      <c r="I460" s="355" t="s">
        <v>10</v>
      </c>
      <c r="J460" s="320" t="s">
        <v>12</v>
      </c>
    </row>
    <row r="461" spans="1:10" ht="52.9" customHeight="1">
      <c r="A461" s="323" t="s">
        <v>1182</v>
      </c>
      <c r="B461" s="357" t="s">
        <v>123</v>
      </c>
      <c r="C461" s="371" t="s">
        <v>20</v>
      </c>
      <c r="D461" s="371" t="s">
        <v>124</v>
      </c>
      <c r="E461" s="524" t="s">
        <v>1518</v>
      </c>
      <c r="F461" s="524"/>
      <c r="G461" s="356" t="s">
        <v>101</v>
      </c>
      <c r="H461" s="359">
        <v>1</v>
      </c>
      <c r="I461" s="358">
        <v>14.06</v>
      </c>
      <c r="J461" s="373">
        <v>14.06</v>
      </c>
    </row>
    <row r="462" spans="1:10" ht="52.9" customHeight="1">
      <c r="A462" s="374" t="s">
        <v>1184</v>
      </c>
      <c r="B462" s="362" t="s">
        <v>1512</v>
      </c>
      <c r="C462" s="372" t="s">
        <v>20</v>
      </c>
      <c r="D462" s="372" t="s">
        <v>1513</v>
      </c>
      <c r="E462" s="503" t="s">
        <v>1187</v>
      </c>
      <c r="F462" s="503"/>
      <c r="G462" s="361" t="s">
        <v>28</v>
      </c>
      <c r="H462" s="364">
        <v>1.3599999999999999E-2</v>
      </c>
      <c r="I462" s="363">
        <v>23.94</v>
      </c>
      <c r="J462" s="375">
        <v>0.32</v>
      </c>
    </row>
    <row r="463" spans="1:10" ht="26.45" customHeight="1">
      <c r="A463" s="374" t="s">
        <v>1184</v>
      </c>
      <c r="B463" s="362" t="s">
        <v>1514</v>
      </c>
      <c r="C463" s="372" t="s">
        <v>20</v>
      </c>
      <c r="D463" s="372" t="s">
        <v>1515</v>
      </c>
      <c r="E463" s="503" t="s">
        <v>1187</v>
      </c>
      <c r="F463" s="503"/>
      <c r="G463" s="361" t="s">
        <v>28</v>
      </c>
      <c r="H463" s="364">
        <v>8.3599999999999994E-2</v>
      </c>
      <c r="I463" s="363">
        <v>28.34</v>
      </c>
      <c r="J463" s="375">
        <v>2.36</v>
      </c>
    </row>
    <row r="464" spans="1:10" ht="52.9" customHeight="1">
      <c r="A464" s="374" t="s">
        <v>1184</v>
      </c>
      <c r="B464" s="362" t="s">
        <v>1516</v>
      </c>
      <c r="C464" s="372" t="s">
        <v>20</v>
      </c>
      <c r="D464" s="372" t="s">
        <v>1517</v>
      </c>
      <c r="E464" s="503" t="s">
        <v>1518</v>
      </c>
      <c r="F464" s="503"/>
      <c r="G464" s="361" t="s">
        <v>101</v>
      </c>
      <c r="H464" s="364">
        <v>1</v>
      </c>
      <c r="I464" s="363">
        <v>10.38</v>
      </c>
      <c r="J464" s="375">
        <v>10.38</v>
      </c>
    </row>
    <row r="465" spans="1:10" ht="52.9" customHeight="1">
      <c r="A465" s="376" t="s">
        <v>1200</v>
      </c>
      <c r="B465" s="367" t="s">
        <v>1519</v>
      </c>
      <c r="C465" s="365" t="s">
        <v>20</v>
      </c>
      <c r="D465" s="365" t="s">
        <v>1520</v>
      </c>
      <c r="E465" s="502" t="s">
        <v>1203</v>
      </c>
      <c r="F465" s="502"/>
      <c r="G465" s="366" t="s">
        <v>62</v>
      </c>
      <c r="H465" s="369">
        <v>2.1179999999999999</v>
      </c>
      <c r="I465" s="368">
        <v>0.22</v>
      </c>
      <c r="J465" s="377">
        <v>0.46</v>
      </c>
    </row>
    <row r="466" spans="1:10" ht="14.45" customHeight="1">
      <c r="A466" s="376" t="s">
        <v>1200</v>
      </c>
      <c r="B466" s="367" t="s">
        <v>1521</v>
      </c>
      <c r="C466" s="365" t="s">
        <v>20</v>
      </c>
      <c r="D466" s="365" t="s">
        <v>1522</v>
      </c>
      <c r="E466" s="502" t="s">
        <v>1203</v>
      </c>
      <c r="F466" s="502"/>
      <c r="G466" s="366" t="s">
        <v>101</v>
      </c>
      <c r="H466" s="369">
        <v>2.5000000000000001E-2</v>
      </c>
      <c r="I466" s="368">
        <v>21.97</v>
      </c>
      <c r="J466" s="377">
        <v>0.54</v>
      </c>
    </row>
    <row r="467" spans="1:10" ht="14.45" customHeight="1">
      <c r="A467" s="378"/>
      <c r="B467" s="381"/>
      <c r="C467" s="381"/>
      <c r="D467" s="381"/>
      <c r="E467" s="381" t="s">
        <v>1213</v>
      </c>
      <c r="F467" s="379">
        <v>2.93</v>
      </c>
      <c r="G467" s="381" t="s">
        <v>1214</v>
      </c>
      <c r="H467" s="379">
        <v>0</v>
      </c>
      <c r="I467" s="381" t="s">
        <v>1215</v>
      </c>
      <c r="J467" s="380">
        <v>2.93</v>
      </c>
    </row>
    <row r="468" spans="1:10" ht="15" customHeight="1" thickBot="1">
      <c r="A468" s="378"/>
      <c r="B468" s="381"/>
      <c r="C468" s="381"/>
      <c r="D468" s="381"/>
      <c r="E468" s="381" t="s">
        <v>1216</v>
      </c>
      <c r="F468" s="379">
        <v>4.05</v>
      </c>
      <c r="G468" s="381"/>
      <c r="H468" s="525" t="s">
        <v>1217</v>
      </c>
      <c r="I468" s="525"/>
      <c r="J468" s="380">
        <v>18.11</v>
      </c>
    </row>
    <row r="469" spans="1:10" ht="15" customHeight="1" thickTop="1">
      <c r="A469" s="382"/>
      <c r="B469" s="360"/>
      <c r="C469" s="360"/>
      <c r="D469" s="360"/>
      <c r="E469" s="360"/>
      <c r="F469" s="360"/>
      <c r="G469" s="360"/>
      <c r="H469" s="360"/>
      <c r="I469" s="360"/>
      <c r="J469" s="383"/>
    </row>
    <row r="470" spans="1:10" ht="26.45" customHeight="1">
      <c r="A470" s="319" t="s">
        <v>125</v>
      </c>
      <c r="B470" s="355" t="s">
        <v>5</v>
      </c>
      <c r="C470" s="370" t="s">
        <v>6</v>
      </c>
      <c r="D470" s="370" t="s">
        <v>7</v>
      </c>
      <c r="E470" s="523" t="s">
        <v>1181</v>
      </c>
      <c r="F470" s="523"/>
      <c r="G470" s="354" t="s">
        <v>8</v>
      </c>
      <c r="H470" s="355" t="s">
        <v>9</v>
      </c>
      <c r="I470" s="355" t="s">
        <v>10</v>
      </c>
      <c r="J470" s="320" t="s">
        <v>12</v>
      </c>
    </row>
    <row r="471" spans="1:10" ht="26.45" customHeight="1">
      <c r="A471" s="323" t="s">
        <v>1182</v>
      </c>
      <c r="B471" s="357" t="s">
        <v>126</v>
      </c>
      <c r="C471" s="371" t="s">
        <v>20</v>
      </c>
      <c r="D471" s="371" t="s">
        <v>127</v>
      </c>
      <c r="E471" s="524" t="s">
        <v>1518</v>
      </c>
      <c r="F471" s="524"/>
      <c r="G471" s="356" t="s">
        <v>101</v>
      </c>
      <c r="H471" s="359">
        <v>1</v>
      </c>
      <c r="I471" s="358">
        <v>14.61</v>
      </c>
      <c r="J471" s="373">
        <v>14.61</v>
      </c>
    </row>
    <row r="472" spans="1:10" ht="26.45" customHeight="1">
      <c r="A472" s="374" t="s">
        <v>1184</v>
      </c>
      <c r="B472" s="362" t="s">
        <v>1512</v>
      </c>
      <c r="C472" s="372" t="s">
        <v>20</v>
      </c>
      <c r="D472" s="372" t="s">
        <v>1513</v>
      </c>
      <c r="E472" s="503" t="s">
        <v>1187</v>
      </c>
      <c r="F472" s="503"/>
      <c r="G472" s="361" t="s">
        <v>28</v>
      </c>
      <c r="H472" s="364">
        <v>1.7500000000000002E-2</v>
      </c>
      <c r="I472" s="363">
        <v>23.94</v>
      </c>
      <c r="J472" s="375">
        <v>0.41</v>
      </c>
    </row>
    <row r="473" spans="1:10" ht="25.5" customHeight="1">
      <c r="A473" s="374" t="s">
        <v>1184</v>
      </c>
      <c r="B473" s="362" t="s">
        <v>1514</v>
      </c>
      <c r="C473" s="372" t="s">
        <v>20</v>
      </c>
      <c r="D473" s="372" t="s">
        <v>1515</v>
      </c>
      <c r="E473" s="503" t="s">
        <v>1187</v>
      </c>
      <c r="F473" s="503"/>
      <c r="G473" s="361" t="s">
        <v>28</v>
      </c>
      <c r="H473" s="364">
        <v>0.1069</v>
      </c>
      <c r="I473" s="363">
        <v>28.34</v>
      </c>
      <c r="J473" s="375">
        <v>3.02</v>
      </c>
    </row>
    <row r="474" spans="1:10" ht="14.45" customHeight="1">
      <c r="A474" s="374" t="s">
        <v>1184</v>
      </c>
      <c r="B474" s="362" t="s">
        <v>1516</v>
      </c>
      <c r="C474" s="372" t="s">
        <v>20</v>
      </c>
      <c r="D474" s="372" t="s">
        <v>1517</v>
      </c>
      <c r="E474" s="503" t="s">
        <v>1518</v>
      </c>
      <c r="F474" s="503"/>
      <c r="G474" s="361" t="s">
        <v>101</v>
      </c>
      <c r="H474" s="364">
        <v>1</v>
      </c>
      <c r="I474" s="363">
        <v>10.38</v>
      </c>
      <c r="J474" s="375">
        <v>10.38</v>
      </c>
    </row>
    <row r="475" spans="1:10" ht="14.45" customHeight="1">
      <c r="A475" s="376" t="s">
        <v>1200</v>
      </c>
      <c r="B475" s="367" t="s">
        <v>1519</v>
      </c>
      <c r="C475" s="365" t="s">
        <v>20</v>
      </c>
      <c r="D475" s="365" t="s">
        <v>1520</v>
      </c>
      <c r="E475" s="502" t="s">
        <v>1203</v>
      </c>
      <c r="F475" s="502"/>
      <c r="G475" s="366" t="s">
        <v>62</v>
      </c>
      <c r="H475" s="369">
        <v>1.19</v>
      </c>
      <c r="I475" s="368">
        <v>0.22</v>
      </c>
      <c r="J475" s="377">
        <v>0.26</v>
      </c>
    </row>
    <row r="476" spans="1:10" ht="14.45" customHeight="1">
      <c r="A476" s="376" t="s">
        <v>1200</v>
      </c>
      <c r="B476" s="367" t="s">
        <v>1521</v>
      </c>
      <c r="C476" s="365" t="s">
        <v>20</v>
      </c>
      <c r="D476" s="365" t="s">
        <v>1522</v>
      </c>
      <c r="E476" s="502" t="s">
        <v>1203</v>
      </c>
      <c r="F476" s="502"/>
      <c r="G476" s="366" t="s">
        <v>101</v>
      </c>
      <c r="H476" s="369">
        <v>2.5000000000000001E-2</v>
      </c>
      <c r="I476" s="368">
        <v>21.97</v>
      </c>
      <c r="J476" s="377">
        <v>0.54</v>
      </c>
    </row>
    <row r="477" spans="1:10" ht="26.45" customHeight="1">
      <c r="A477" s="378"/>
      <c r="B477" s="381"/>
      <c r="C477" s="381"/>
      <c r="D477" s="381"/>
      <c r="E477" s="381" t="s">
        <v>1213</v>
      </c>
      <c r="F477" s="379">
        <v>3.41</v>
      </c>
      <c r="G477" s="381" t="s">
        <v>1214</v>
      </c>
      <c r="H477" s="379">
        <v>0</v>
      </c>
      <c r="I477" s="381" t="s">
        <v>1215</v>
      </c>
      <c r="J477" s="380">
        <v>3.41</v>
      </c>
    </row>
    <row r="478" spans="1:10" ht="39.6" customHeight="1" thickBot="1">
      <c r="A478" s="378"/>
      <c r="B478" s="381"/>
      <c r="C478" s="381"/>
      <c r="D478" s="381"/>
      <c r="E478" s="381" t="s">
        <v>1216</v>
      </c>
      <c r="F478" s="379">
        <v>4.21</v>
      </c>
      <c r="G478" s="381"/>
      <c r="H478" s="525" t="s">
        <v>1217</v>
      </c>
      <c r="I478" s="525"/>
      <c r="J478" s="380">
        <v>18.82</v>
      </c>
    </row>
    <row r="479" spans="1:10" ht="26.45" customHeight="1" thickTop="1">
      <c r="A479" s="382"/>
      <c r="B479" s="360"/>
      <c r="C479" s="360"/>
      <c r="D479" s="360"/>
      <c r="E479" s="360"/>
      <c r="F479" s="360"/>
      <c r="G479" s="360"/>
      <c r="H479" s="360"/>
      <c r="I479" s="360"/>
      <c r="J479" s="383"/>
    </row>
    <row r="480" spans="1:10" ht="26.45" customHeight="1">
      <c r="A480" s="319" t="s">
        <v>128</v>
      </c>
      <c r="B480" s="355" t="s">
        <v>5</v>
      </c>
      <c r="C480" s="370" t="s">
        <v>6</v>
      </c>
      <c r="D480" s="370" t="s">
        <v>7</v>
      </c>
      <c r="E480" s="523" t="s">
        <v>1181</v>
      </c>
      <c r="F480" s="523"/>
      <c r="G480" s="354" t="s">
        <v>8</v>
      </c>
      <c r="H480" s="355" t="s">
        <v>9</v>
      </c>
      <c r="I480" s="355" t="s">
        <v>10</v>
      </c>
      <c r="J480" s="320" t="s">
        <v>12</v>
      </c>
    </row>
    <row r="481" spans="1:10" ht="26.45" customHeight="1">
      <c r="A481" s="323" t="s">
        <v>1182</v>
      </c>
      <c r="B481" s="357" t="s">
        <v>129</v>
      </c>
      <c r="C481" s="371" t="s">
        <v>20</v>
      </c>
      <c r="D481" s="371" t="s">
        <v>130</v>
      </c>
      <c r="E481" s="524" t="s">
        <v>1518</v>
      </c>
      <c r="F481" s="524"/>
      <c r="G481" s="356" t="s">
        <v>101</v>
      </c>
      <c r="H481" s="359">
        <v>1</v>
      </c>
      <c r="I481" s="358">
        <v>11.06</v>
      </c>
      <c r="J481" s="373">
        <v>11.06</v>
      </c>
    </row>
    <row r="482" spans="1:10" ht="25.5" customHeight="1">
      <c r="A482" s="374" t="s">
        <v>1184</v>
      </c>
      <c r="B482" s="362" t="s">
        <v>1512</v>
      </c>
      <c r="C482" s="372" t="s">
        <v>20</v>
      </c>
      <c r="D482" s="372" t="s">
        <v>1513</v>
      </c>
      <c r="E482" s="503" t="s">
        <v>1187</v>
      </c>
      <c r="F482" s="503"/>
      <c r="G482" s="361" t="s">
        <v>28</v>
      </c>
      <c r="H482" s="364">
        <v>4.1999999999999997E-3</v>
      </c>
      <c r="I482" s="363">
        <v>23.94</v>
      </c>
      <c r="J482" s="375">
        <v>0.1</v>
      </c>
    </row>
    <row r="483" spans="1:10" ht="14.45" customHeight="1">
      <c r="A483" s="374" t="s">
        <v>1184</v>
      </c>
      <c r="B483" s="362" t="s">
        <v>1514</v>
      </c>
      <c r="C483" s="372" t="s">
        <v>20</v>
      </c>
      <c r="D483" s="372" t="s">
        <v>1515</v>
      </c>
      <c r="E483" s="503" t="s">
        <v>1187</v>
      </c>
      <c r="F483" s="503"/>
      <c r="G483" s="361" t="s">
        <v>28</v>
      </c>
      <c r="H483" s="364">
        <v>2.5899999999999999E-2</v>
      </c>
      <c r="I483" s="363">
        <v>28.34</v>
      </c>
      <c r="J483" s="375">
        <v>0.73</v>
      </c>
    </row>
    <row r="484" spans="1:10" ht="26.45" customHeight="1">
      <c r="A484" s="374" t="s">
        <v>1184</v>
      </c>
      <c r="B484" s="362" t="s">
        <v>1523</v>
      </c>
      <c r="C484" s="372" t="s">
        <v>20</v>
      </c>
      <c r="D484" s="372" t="s">
        <v>1524</v>
      </c>
      <c r="E484" s="503" t="s">
        <v>1518</v>
      </c>
      <c r="F484" s="503"/>
      <c r="G484" s="361" t="s">
        <v>101</v>
      </c>
      <c r="H484" s="364">
        <v>1</v>
      </c>
      <c r="I484" s="363">
        <v>9.6199999999999992</v>
      </c>
      <c r="J484" s="375">
        <v>9.6199999999999992</v>
      </c>
    </row>
    <row r="485" spans="1:10" ht="14.45" customHeight="1">
      <c r="A485" s="376" t="s">
        <v>1200</v>
      </c>
      <c r="B485" s="367" t="s">
        <v>1519</v>
      </c>
      <c r="C485" s="365" t="s">
        <v>20</v>
      </c>
      <c r="D485" s="365" t="s">
        <v>1520</v>
      </c>
      <c r="E485" s="502" t="s">
        <v>1203</v>
      </c>
      <c r="F485" s="502"/>
      <c r="G485" s="366" t="s">
        <v>62</v>
      </c>
      <c r="H485" s="369">
        <v>0.35699999999999998</v>
      </c>
      <c r="I485" s="368">
        <v>0.22</v>
      </c>
      <c r="J485" s="377">
        <v>7.0000000000000007E-2</v>
      </c>
    </row>
    <row r="486" spans="1:10" ht="39.6" customHeight="1">
      <c r="A486" s="376" t="s">
        <v>1200</v>
      </c>
      <c r="B486" s="367" t="s">
        <v>1521</v>
      </c>
      <c r="C486" s="365" t="s">
        <v>20</v>
      </c>
      <c r="D486" s="365" t="s">
        <v>1522</v>
      </c>
      <c r="E486" s="502" t="s">
        <v>1203</v>
      </c>
      <c r="F486" s="502"/>
      <c r="G486" s="366" t="s">
        <v>101</v>
      </c>
      <c r="H486" s="369">
        <v>2.5000000000000001E-2</v>
      </c>
      <c r="I486" s="368">
        <v>21.97</v>
      </c>
      <c r="J486" s="377">
        <v>0.54</v>
      </c>
    </row>
    <row r="487" spans="1:10" ht="26.45" customHeight="1">
      <c r="A487" s="378"/>
      <c r="B487" s="381"/>
      <c r="C487" s="381"/>
      <c r="D487" s="381"/>
      <c r="E487" s="381" t="s">
        <v>1213</v>
      </c>
      <c r="F487" s="379">
        <v>0.69</v>
      </c>
      <c r="G487" s="381" t="s">
        <v>1214</v>
      </c>
      <c r="H487" s="379">
        <v>0</v>
      </c>
      <c r="I487" s="381" t="s">
        <v>1215</v>
      </c>
      <c r="J487" s="380">
        <v>0.69</v>
      </c>
    </row>
    <row r="488" spans="1:10" ht="26.45" customHeight="1" thickBot="1">
      <c r="A488" s="378"/>
      <c r="B488" s="381"/>
      <c r="C488" s="381"/>
      <c r="D488" s="381"/>
      <c r="E488" s="381" t="s">
        <v>1216</v>
      </c>
      <c r="F488" s="379">
        <v>3.18</v>
      </c>
      <c r="G488" s="381"/>
      <c r="H488" s="525" t="s">
        <v>1217</v>
      </c>
      <c r="I488" s="525"/>
      <c r="J488" s="380">
        <v>14.24</v>
      </c>
    </row>
    <row r="489" spans="1:10" ht="26.45" customHeight="1" thickTop="1">
      <c r="A489" s="382"/>
      <c r="B489" s="360"/>
      <c r="C489" s="360"/>
      <c r="D489" s="360"/>
      <c r="E489" s="360"/>
      <c r="F489" s="360"/>
      <c r="G489" s="360"/>
      <c r="H489" s="360"/>
      <c r="I489" s="360"/>
      <c r="J489" s="383"/>
    </row>
    <row r="490" spans="1:10" ht="26.45" customHeight="1">
      <c r="A490" s="319" t="s">
        <v>131</v>
      </c>
      <c r="B490" s="355" t="s">
        <v>5</v>
      </c>
      <c r="C490" s="370" t="s">
        <v>6</v>
      </c>
      <c r="D490" s="370" t="s">
        <v>7</v>
      </c>
      <c r="E490" s="523" t="s">
        <v>1181</v>
      </c>
      <c r="F490" s="523"/>
      <c r="G490" s="354" t="s">
        <v>8</v>
      </c>
      <c r="H490" s="355" t="s">
        <v>9</v>
      </c>
      <c r="I490" s="355" t="s">
        <v>10</v>
      </c>
      <c r="J490" s="320" t="s">
        <v>12</v>
      </c>
    </row>
    <row r="491" spans="1:10" ht="14.45" customHeight="1">
      <c r="A491" s="323" t="s">
        <v>1182</v>
      </c>
      <c r="B491" s="357" t="s">
        <v>132</v>
      </c>
      <c r="C491" s="371" t="s">
        <v>20</v>
      </c>
      <c r="D491" s="371" t="s">
        <v>133</v>
      </c>
      <c r="E491" s="524" t="s">
        <v>1518</v>
      </c>
      <c r="F491" s="524"/>
      <c r="G491" s="356" t="s">
        <v>101</v>
      </c>
      <c r="H491" s="359">
        <v>1</v>
      </c>
      <c r="I491" s="358">
        <v>11.53</v>
      </c>
      <c r="J491" s="373">
        <v>11.53</v>
      </c>
    </row>
    <row r="492" spans="1:10" ht="25.5" customHeight="1">
      <c r="A492" s="374" t="s">
        <v>1184</v>
      </c>
      <c r="B492" s="362" t="s">
        <v>1512</v>
      </c>
      <c r="C492" s="372" t="s">
        <v>20</v>
      </c>
      <c r="D492" s="372" t="s">
        <v>1513</v>
      </c>
      <c r="E492" s="503" t="s">
        <v>1187</v>
      </c>
      <c r="F492" s="503"/>
      <c r="G492" s="361" t="s">
        <v>28</v>
      </c>
      <c r="H492" s="364">
        <v>6.4000000000000003E-3</v>
      </c>
      <c r="I492" s="363">
        <v>23.94</v>
      </c>
      <c r="J492" s="375">
        <v>0.15</v>
      </c>
    </row>
    <row r="493" spans="1:10" ht="25.5" customHeight="1">
      <c r="A493" s="374" t="s">
        <v>1184</v>
      </c>
      <c r="B493" s="362" t="s">
        <v>1514</v>
      </c>
      <c r="C493" s="372" t="s">
        <v>20</v>
      </c>
      <c r="D493" s="372" t="s">
        <v>1515</v>
      </c>
      <c r="E493" s="503" t="s">
        <v>1187</v>
      </c>
      <c r="F493" s="503"/>
      <c r="G493" s="361" t="s">
        <v>28</v>
      </c>
      <c r="H493" s="364">
        <v>3.9199999999999999E-2</v>
      </c>
      <c r="I493" s="363">
        <v>28.34</v>
      </c>
      <c r="J493" s="375">
        <v>1.1100000000000001</v>
      </c>
    </row>
    <row r="494" spans="1:10" ht="14.45" customHeight="1">
      <c r="A494" s="374" t="s">
        <v>1184</v>
      </c>
      <c r="B494" s="362" t="s">
        <v>1523</v>
      </c>
      <c r="C494" s="372" t="s">
        <v>20</v>
      </c>
      <c r="D494" s="372" t="s">
        <v>1524</v>
      </c>
      <c r="E494" s="503" t="s">
        <v>1518</v>
      </c>
      <c r="F494" s="503"/>
      <c r="G494" s="361" t="s">
        <v>101</v>
      </c>
      <c r="H494" s="364">
        <v>1</v>
      </c>
      <c r="I494" s="363">
        <v>9.6199999999999992</v>
      </c>
      <c r="J494" s="375">
        <v>9.6199999999999992</v>
      </c>
    </row>
    <row r="495" spans="1:10" ht="26.45" customHeight="1">
      <c r="A495" s="376" t="s">
        <v>1200</v>
      </c>
      <c r="B495" s="367" t="s">
        <v>1519</v>
      </c>
      <c r="C495" s="365" t="s">
        <v>20</v>
      </c>
      <c r="D495" s="365" t="s">
        <v>1520</v>
      </c>
      <c r="E495" s="502" t="s">
        <v>1203</v>
      </c>
      <c r="F495" s="502"/>
      <c r="G495" s="366" t="s">
        <v>62</v>
      </c>
      <c r="H495" s="369">
        <v>0.54300000000000004</v>
      </c>
      <c r="I495" s="368">
        <v>0.22</v>
      </c>
      <c r="J495" s="377">
        <v>0.11</v>
      </c>
    </row>
    <row r="496" spans="1:10" ht="26.45" customHeight="1">
      <c r="A496" s="376" t="s">
        <v>1200</v>
      </c>
      <c r="B496" s="367" t="s">
        <v>1521</v>
      </c>
      <c r="C496" s="365" t="s">
        <v>20</v>
      </c>
      <c r="D496" s="365" t="s">
        <v>1522</v>
      </c>
      <c r="E496" s="502" t="s">
        <v>1203</v>
      </c>
      <c r="F496" s="502"/>
      <c r="G496" s="366" t="s">
        <v>101</v>
      </c>
      <c r="H496" s="369">
        <v>2.5000000000000001E-2</v>
      </c>
      <c r="I496" s="368">
        <v>21.97</v>
      </c>
      <c r="J496" s="377">
        <v>0.54</v>
      </c>
    </row>
    <row r="497" spans="1:10" ht="39.6" customHeight="1">
      <c r="A497" s="378"/>
      <c r="B497" s="381"/>
      <c r="C497" s="381"/>
      <c r="D497" s="381"/>
      <c r="E497" s="381" t="s">
        <v>1213</v>
      </c>
      <c r="F497" s="379">
        <v>0.98</v>
      </c>
      <c r="G497" s="381" t="s">
        <v>1214</v>
      </c>
      <c r="H497" s="379">
        <v>0</v>
      </c>
      <c r="I497" s="381" t="s">
        <v>1215</v>
      </c>
      <c r="J497" s="380">
        <v>0.98</v>
      </c>
    </row>
    <row r="498" spans="1:10" ht="26.45" customHeight="1" thickBot="1">
      <c r="A498" s="378"/>
      <c r="B498" s="381"/>
      <c r="C498" s="381"/>
      <c r="D498" s="381"/>
      <c r="E498" s="381" t="s">
        <v>1216</v>
      </c>
      <c r="F498" s="379">
        <v>3.32</v>
      </c>
      <c r="G498" s="381"/>
      <c r="H498" s="525" t="s">
        <v>1217</v>
      </c>
      <c r="I498" s="525"/>
      <c r="J498" s="380">
        <v>14.85</v>
      </c>
    </row>
    <row r="499" spans="1:10" ht="26.45" customHeight="1" thickTop="1">
      <c r="A499" s="382"/>
      <c r="B499" s="360"/>
      <c r="C499" s="360"/>
      <c r="D499" s="360"/>
      <c r="E499" s="360"/>
      <c r="F499" s="360"/>
      <c r="G499" s="360"/>
      <c r="H499" s="360"/>
      <c r="I499" s="360"/>
      <c r="J499" s="383"/>
    </row>
    <row r="500" spans="1:10" ht="15">
      <c r="A500" s="319" t="s">
        <v>134</v>
      </c>
      <c r="B500" s="355" t="s">
        <v>5</v>
      </c>
      <c r="C500" s="370" t="s">
        <v>6</v>
      </c>
      <c r="D500" s="370" t="s">
        <v>7</v>
      </c>
      <c r="E500" s="523" t="s">
        <v>1181</v>
      </c>
      <c r="F500" s="523"/>
      <c r="G500" s="354" t="s">
        <v>8</v>
      </c>
      <c r="H500" s="355" t="s">
        <v>9</v>
      </c>
      <c r="I500" s="355" t="s">
        <v>10</v>
      </c>
      <c r="J500" s="320" t="s">
        <v>12</v>
      </c>
    </row>
    <row r="501" spans="1:10" ht="14.45" customHeight="1">
      <c r="A501" s="323" t="s">
        <v>1182</v>
      </c>
      <c r="B501" s="357" t="s">
        <v>135</v>
      </c>
      <c r="C501" s="371" t="s">
        <v>20</v>
      </c>
      <c r="D501" s="371" t="s">
        <v>136</v>
      </c>
      <c r="E501" s="524" t="s">
        <v>1518</v>
      </c>
      <c r="F501" s="524"/>
      <c r="G501" s="356" t="s">
        <v>101</v>
      </c>
      <c r="H501" s="359">
        <v>1</v>
      </c>
      <c r="I501" s="358">
        <v>9.09</v>
      </c>
      <c r="J501" s="373">
        <v>9.09</v>
      </c>
    </row>
    <row r="502" spans="1:10" ht="14.45" customHeight="1">
      <c r="A502" s="374" t="s">
        <v>1184</v>
      </c>
      <c r="B502" s="362" t="s">
        <v>1512</v>
      </c>
      <c r="C502" s="372" t="s">
        <v>20</v>
      </c>
      <c r="D502" s="372" t="s">
        <v>1513</v>
      </c>
      <c r="E502" s="503" t="s">
        <v>1187</v>
      </c>
      <c r="F502" s="503"/>
      <c r="G502" s="361" t="s">
        <v>28</v>
      </c>
      <c r="H502" s="364">
        <v>2E-3</v>
      </c>
      <c r="I502" s="363">
        <v>23.94</v>
      </c>
      <c r="J502" s="375">
        <v>0.04</v>
      </c>
    </row>
    <row r="503" spans="1:10" ht="25.5" customHeight="1">
      <c r="A503" s="374" t="s">
        <v>1184</v>
      </c>
      <c r="B503" s="362" t="s">
        <v>1514</v>
      </c>
      <c r="C503" s="372" t="s">
        <v>20</v>
      </c>
      <c r="D503" s="372" t="s">
        <v>1515</v>
      </c>
      <c r="E503" s="503" t="s">
        <v>1187</v>
      </c>
      <c r="F503" s="503"/>
      <c r="G503" s="361" t="s">
        <v>28</v>
      </c>
      <c r="H503" s="364">
        <v>1.21E-2</v>
      </c>
      <c r="I503" s="363">
        <v>28.34</v>
      </c>
      <c r="J503" s="375">
        <v>0.34</v>
      </c>
    </row>
    <row r="504" spans="1:10" ht="25.5" customHeight="1">
      <c r="A504" s="374" t="s">
        <v>1184</v>
      </c>
      <c r="B504" s="362" t="s">
        <v>1526</v>
      </c>
      <c r="C504" s="372" t="s">
        <v>20</v>
      </c>
      <c r="D504" s="372" t="s">
        <v>1527</v>
      </c>
      <c r="E504" s="503" t="s">
        <v>1518</v>
      </c>
      <c r="F504" s="503"/>
      <c r="G504" s="361" t="s">
        <v>101</v>
      </c>
      <c r="H504" s="364">
        <v>1</v>
      </c>
      <c r="I504" s="363">
        <v>8.17</v>
      </c>
      <c r="J504" s="375">
        <v>8.17</v>
      </c>
    </row>
    <row r="505" spans="1:10" ht="39.6" customHeight="1">
      <c r="A505" s="376" t="s">
        <v>1200</v>
      </c>
      <c r="B505" s="367" t="s">
        <v>1521</v>
      </c>
      <c r="C505" s="365" t="s">
        <v>20</v>
      </c>
      <c r="D505" s="365" t="s">
        <v>1522</v>
      </c>
      <c r="E505" s="502" t="s">
        <v>1203</v>
      </c>
      <c r="F505" s="502"/>
      <c r="G505" s="366" t="s">
        <v>101</v>
      </c>
      <c r="H505" s="369">
        <v>2.5000000000000001E-2</v>
      </c>
      <c r="I505" s="368">
        <v>21.97</v>
      </c>
      <c r="J505" s="377">
        <v>0.54</v>
      </c>
    </row>
    <row r="506" spans="1:10" ht="26.45" customHeight="1">
      <c r="A506" s="378"/>
      <c r="B506" s="381"/>
      <c r="C506" s="381"/>
      <c r="D506" s="381"/>
      <c r="E506" s="381" t="s">
        <v>1213</v>
      </c>
      <c r="F506" s="379">
        <v>0.28000000000000003</v>
      </c>
      <c r="G506" s="381" t="s">
        <v>1214</v>
      </c>
      <c r="H506" s="379">
        <v>0</v>
      </c>
      <c r="I506" s="381" t="s">
        <v>1215</v>
      </c>
      <c r="J506" s="380">
        <v>0.28000000000000003</v>
      </c>
    </row>
    <row r="507" spans="1:10" ht="26.45" customHeight="1" thickBot="1">
      <c r="A507" s="378"/>
      <c r="B507" s="381"/>
      <c r="C507" s="381"/>
      <c r="D507" s="381"/>
      <c r="E507" s="381" t="s">
        <v>1216</v>
      </c>
      <c r="F507" s="379">
        <v>2.61</v>
      </c>
      <c r="G507" s="381"/>
      <c r="H507" s="525" t="s">
        <v>1217</v>
      </c>
      <c r="I507" s="525"/>
      <c r="J507" s="380">
        <v>11.7</v>
      </c>
    </row>
    <row r="508" spans="1:10" ht="15" thickTop="1">
      <c r="A508" s="382"/>
      <c r="B508" s="360"/>
      <c r="C508" s="360"/>
      <c r="D508" s="360"/>
      <c r="E508" s="360"/>
      <c r="F508" s="360"/>
      <c r="G508" s="360"/>
      <c r="H508" s="360"/>
      <c r="I508" s="360"/>
      <c r="J508" s="383"/>
    </row>
    <row r="509" spans="1:10" ht="26.45" customHeight="1">
      <c r="A509" s="319" t="s">
        <v>137</v>
      </c>
      <c r="B509" s="355" t="s">
        <v>5</v>
      </c>
      <c r="C509" s="370" t="s">
        <v>6</v>
      </c>
      <c r="D509" s="370" t="s">
        <v>7</v>
      </c>
      <c r="E509" s="523" t="s">
        <v>1181</v>
      </c>
      <c r="F509" s="523"/>
      <c r="G509" s="354" t="s">
        <v>8</v>
      </c>
      <c r="H509" s="355" t="s">
        <v>9</v>
      </c>
      <c r="I509" s="355" t="s">
        <v>10</v>
      </c>
      <c r="J509" s="320" t="s">
        <v>12</v>
      </c>
    </row>
    <row r="510" spans="1:10" ht="14.45" customHeight="1">
      <c r="A510" s="323" t="s">
        <v>1182</v>
      </c>
      <c r="B510" s="357" t="s">
        <v>138</v>
      </c>
      <c r="C510" s="371" t="s">
        <v>20</v>
      </c>
      <c r="D510" s="371" t="s">
        <v>139</v>
      </c>
      <c r="E510" s="524" t="s">
        <v>1518</v>
      </c>
      <c r="F510" s="524"/>
      <c r="G510" s="356" t="s">
        <v>101</v>
      </c>
      <c r="H510" s="359">
        <v>1</v>
      </c>
      <c r="I510" s="358">
        <v>9.36</v>
      </c>
      <c r="J510" s="373">
        <v>9.36</v>
      </c>
    </row>
    <row r="511" spans="1:10" ht="26.45" customHeight="1">
      <c r="A511" s="374" t="s">
        <v>1184</v>
      </c>
      <c r="B511" s="362" t="s">
        <v>1512</v>
      </c>
      <c r="C511" s="372" t="s">
        <v>20</v>
      </c>
      <c r="D511" s="372" t="s">
        <v>1513</v>
      </c>
      <c r="E511" s="503" t="s">
        <v>1187</v>
      </c>
      <c r="F511" s="503"/>
      <c r="G511" s="361" t="s">
        <v>28</v>
      </c>
      <c r="H511" s="364">
        <v>3.2000000000000002E-3</v>
      </c>
      <c r="I511" s="363">
        <v>23.94</v>
      </c>
      <c r="J511" s="375">
        <v>7.0000000000000007E-2</v>
      </c>
    </row>
    <row r="512" spans="1:10" ht="26.45" customHeight="1">
      <c r="A512" s="374" t="s">
        <v>1184</v>
      </c>
      <c r="B512" s="362" t="s">
        <v>1514</v>
      </c>
      <c r="C512" s="372" t="s">
        <v>20</v>
      </c>
      <c r="D512" s="372" t="s">
        <v>1515</v>
      </c>
      <c r="E512" s="503" t="s">
        <v>1187</v>
      </c>
      <c r="F512" s="503"/>
      <c r="G512" s="361" t="s">
        <v>28</v>
      </c>
      <c r="H512" s="364">
        <v>1.9400000000000001E-2</v>
      </c>
      <c r="I512" s="363">
        <v>28.34</v>
      </c>
      <c r="J512" s="375">
        <v>0.54</v>
      </c>
    </row>
    <row r="513" spans="1:10" ht="26.45" customHeight="1">
      <c r="A513" s="374" t="s">
        <v>1184</v>
      </c>
      <c r="B513" s="362" t="s">
        <v>1526</v>
      </c>
      <c r="C513" s="372" t="s">
        <v>20</v>
      </c>
      <c r="D513" s="372" t="s">
        <v>1527</v>
      </c>
      <c r="E513" s="503" t="s">
        <v>1518</v>
      </c>
      <c r="F513" s="503"/>
      <c r="G513" s="361" t="s">
        <v>101</v>
      </c>
      <c r="H513" s="364">
        <v>1</v>
      </c>
      <c r="I513" s="363">
        <v>8.17</v>
      </c>
      <c r="J513" s="375">
        <v>8.17</v>
      </c>
    </row>
    <row r="514" spans="1:10" ht="26.45" customHeight="1">
      <c r="A514" s="376" t="s">
        <v>1200</v>
      </c>
      <c r="B514" s="367" t="s">
        <v>1519</v>
      </c>
      <c r="C514" s="365" t="s">
        <v>20</v>
      </c>
      <c r="D514" s="365" t="s">
        <v>1520</v>
      </c>
      <c r="E514" s="502" t="s">
        <v>1203</v>
      </c>
      <c r="F514" s="502"/>
      <c r="G514" s="366" t="s">
        <v>62</v>
      </c>
      <c r="H514" s="369">
        <v>0.21199999999999999</v>
      </c>
      <c r="I514" s="368">
        <v>0.22</v>
      </c>
      <c r="J514" s="377">
        <v>0.04</v>
      </c>
    </row>
    <row r="515" spans="1:10" ht="26.45" customHeight="1">
      <c r="A515" s="376" t="s">
        <v>1200</v>
      </c>
      <c r="B515" s="367" t="s">
        <v>1521</v>
      </c>
      <c r="C515" s="365" t="s">
        <v>20</v>
      </c>
      <c r="D515" s="365" t="s">
        <v>1522</v>
      </c>
      <c r="E515" s="502" t="s">
        <v>1203</v>
      </c>
      <c r="F515" s="502"/>
      <c r="G515" s="366" t="s">
        <v>101</v>
      </c>
      <c r="H515" s="369">
        <v>2.5000000000000001E-2</v>
      </c>
      <c r="I515" s="368">
        <v>21.97</v>
      </c>
      <c r="J515" s="377">
        <v>0.54</v>
      </c>
    </row>
    <row r="516" spans="1:10" ht="14.45" customHeight="1">
      <c r="A516" s="378"/>
      <c r="B516" s="381"/>
      <c r="C516" s="381"/>
      <c r="D516" s="381"/>
      <c r="E516" s="381" t="s">
        <v>1213</v>
      </c>
      <c r="F516" s="379">
        <v>0.43</v>
      </c>
      <c r="G516" s="381" t="s">
        <v>1214</v>
      </c>
      <c r="H516" s="379">
        <v>0</v>
      </c>
      <c r="I516" s="381" t="s">
        <v>1215</v>
      </c>
      <c r="J516" s="380">
        <v>0.43</v>
      </c>
    </row>
    <row r="517" spans="1:10" ht="14.45" customHeight="1" thickBot="1">
      <c r="A517" s="378"/>
      <c r="B517" s="381"/>
      <c r="C517" s="381"/>
      <c r="D517" s="381"/>
      <c r="E517" s="381" t="s">
        <v>1216</v>
      </c>
      <c r="F517" s="379">
        <v>2.69</v>
      </c>
      <c r="G517" s="381"/>
      <c r="H517" s="525" t="s">
        <v>1217</v>
      </c>
      <c r="I517" s="525"/>
      <c r="J517" s="380">
        <v>12.05</v>
      </c>
    </row>
    <row r="518" spans="1:10" ht="15" customHeight="1" thickTop="1">
      <c r="A518" s="382"/>
      <c r="B518" s="360"/>
      <c r="C518" s="360"/>
      <c r="D518" s="360"/>
      <c r="E518" s="360"/>
      <c r="F518" s="360"/>
      <c r="G518" s="360"/>
      <c r="H518" s="360"/>
      <c r="I518" s="360"/>
      <c r="J518" s="383"/>
    </row>
    <row r="519" spans="1:10" ht="26.45" customHeight="1">
      <c r="A519" s="319" t="s">
        <v>144</v>
      </c>
      <c r="B519" s="355" t="s">
        <v>5</v>
      </c>
      <c r="C519" s="370" t="s">
        <v>6</v>
      </c>
      <c r="D519" s="370" t="s">
        <v>7</v>
      </c>
      <c r="E519" s="523" t="s">
        <v>1181</v>
      </c>
      <c r="F519" s="523"/>
      <c r="G519" s="354" t="s">
        <v>8</v>
      </c>
      <c r="H519" s="355" t="s">
        <v>9</v>
      </c>
      <c r="I519" s="355" t="s">
        <v>10</v>
      </c>
      <c r="J519" s="320" t="s">
        <v>12</v>
      </c>
    </row>
    <row r="520" spans="1:10" ht="14.45" customHeight="1">
      <c r="A520" s="323" t="s">
        <v>1182</v>
      </c>
      <c r="B520" s="357" t="s">
        <v>145</v>
      </c>
      <c r="C520" s="371" t="s">
        <v>20</v>
      </c>
      <c r="D520" s="371" t="s">
        <v>146</v>
      </c>
      <c r="E520" s="524" t="s">
        <v>1279</v>
      </c>
      <c r="F520" s="524"/>
      <c r="G520" s="356" t="s">
        <v>39</v>
      </c>
      <c r="H520" s="359">
        <v>1</v>
      </c>
      <c r="I520" s="358">
        <v>86.53</v>
      </c>
      <c r="J520" s="373">
        <v>86.53</v>
      </c>
    </row>
    <row r="521" spans="1:10" ht="26.45" customHeight="1">
      <c r="A521" s="374" t="s">
        <v>1184</v>
      </c>
      <c r="B521" s="362" t="s">
        <v>1555</v>
      </c>
      <c r="C521" s="372" t="s">
        <v>20</v>
      </c>
      <c r="D521" s="372" t="s">
        <v>1556</v>
      </c>
      <c r="E521" s="503" t="s">
        <v>1557</v>
      </c>
      <c r="F521" s="503"/>
      <c r="G521" s="361" t="s">
        <v>70</v>
      </c>
      <c r="H521" s="364">
        <v>1.18E-2</v>
      </c>
      <c r="I521" s="363">
        <v>815.79</v>
      </c>
      <c r="J521" s="375">
        <v>9.6199999999999992</v>
      </c>
    </row>
    <row r="522" spans="1:10" ht="26.45" customHeight="1">
      <c r="A522" s="374" t="s">
        <v>1184</v>
      </c>
      <c r="B522" s="362" t="s">
        <v>1492</v>
      </c>
      <c r="C522" s="372" t="s">
        <v>20</v>
      </c>
      <c r="D522" s="372" t="s">
        <v>1493</v>
      </c>
      <c r="E522" s="503" t="s">
        <v>1187</v>
      </c>
      <c r="F522" s="503"/>
      <c r="G522" s="361" t="s">
        <v>28</v>
      </c>
      <c r="H522" s="364">
        <v>0.86</v>
      </c>
      <c r="I522" s="363">
        <v>28.51</v>
      </c>
      <c r="J522" s="375">
        <v>24.51</v>
      </c>
    </row>
    <row r="523" spans="1:10" ht="25.5" customHeight="1">
      <c r="A523" s="374" t="s">
        <v>1184</v>
      </c>
      <c r="B523" s="362" t="s">
        <v>1245</v>
      </c>
      <c r="C523" s="372" t="s">
        <v>20</v>
      </c>
      <c r="D523" s="372" t="s">
        <v>1246</v>
      </c>
      <c r="E523" s="503" t="s">
        <v>1187</v>
      </c>
      <c r="F523" s="503"/>
      <c r="G523" s="361" t="s">
        <v>28</v>
      </c>
      <c r="H523" s="364">
        <v>0.43</v>
      </c>
      <c r="I523" s="363">
        <v>23.48</v>
      </c>
      <c r="J523" s="375">
        <v>10.09</v>
      </c>
    </row>
    <row r="524" spans="1:10" ht="26.45" customHeight="1">
      <c r="A524" s="376" t="s">
        <v>1200</v>
      </c>
      <c r="B524" s="367" t="s">
        <v>1558</v>
      </c>
      <c r="C524" s="365" t="s">
        <v>20</v>
      </c>
      <c r="D524" s="365" t="s">
        <v>1559</v>
      </c>
      <c r="E524" s="502" t="s">
        <v>1203</v>
      </c>
      <c r="F524" s="502"/>
      <c r="G524" s="366" t="s">
        <v>22</v>
      </c>
      <c r="H524" s="369">
        <v>0.42</v>
      </c>
      <c r="I524" s="368">
        <v>3.87</v>
      </c>
      <c r="J524" s="377">
        <v>1.62</v>
      </c>
    </row>
    <row r="525" spans="1:10" ht="26.45" customHeight="1">
      <c r="A525" s="376" t="s">
        <v>1200</v>
      </c>
      <c r="B525" s="367" t="s">
        <v>1560</v>
      </c>
      <c r="C525" s="365" t="s">
        <v>20</v>
      </c>
      <c r="D525" s="365" t="s">
        <v>1561</v>
      </c>
      <c r="E525" s="502" t="s">
        <v>1203</v>
      </c>
      <c r="F525" s="502"/>
      <c r="G525" s="366" t="s">
        <v>1562</v>
      </c>
      <c r="H525" s="369">
        <v>0.01</v>
      </c>
      <c r="I525" s="368">
        <v>44.82</v>
      </c>
      <c r="J525" s="377">
        <v>0.44</v>
      </c>
    </row>
    <row r="526" spans="1:10" ht="14.45" customHeight="1">
      <c r="A526" s="376" t="s">
        <v>1200</v>
      </c>
      <c r="B526" s="367" t="s">
        <v>1563</v>
      </c>
      <c r="C526" s="365" t="s">
        <v>20</v>
      </c>
      <c r="D526" s="365" t="s">
        <v>1564</v>
      </c>
      <c r="E526" s="502" t="s">
        <v>1203</v>
      </c>
      <c r="F526" s="502"/>
      <c r="G526" s="366" t="s">
        <v>62</v>
      </c>
      <c r="H526" s="369">
        <v>13.6</v>
      </c>
      <c r="I526" s="368">
        <v>2.96</v>
      </c>
      <c r="J526" s="377">
        <v>40.25</v>
      </c>
    </row>
    <row r="527" spans="1:10">
      <c r="A527" s="378"/>
      <c r="B527" s="381"/>
      <c r="C527" s="381"/>
      <c r="D527" s="381"/>
      <c r="E527" s="381" t="s">
        <v>1213</v>
      </c>
      <c r="F527" s="379">
        <v>22.77</v>
      </c>
      <c r="G527" s="381" t="s">
        <v>1214</v>
      </c>
      <c r="H527" s="379">
        <v>0</v>
      </c>
      <c r="I527" s="381" t="s">
        <v>1215</v>
      </c>
      <c r="J527" s="380">
        <v>22.77</v>
      </c>
    </row>
    <row r="528" spans="1:10" ht="15" customHeight="1" thickBot="1">
      <c r="A528" s="378"/>
      <c r="B528" s="381"/>
      <c r="C528" s="381"/>
      <c r="D528" s="381"/>
      <c r="E528" s="381" t="s">
        <v>1216</v>
      </c>
      <c r="F528" s="379">
        <v>24.93</v>
      </c>
      <c r="G528" s="381"/>
      <c r="H528" s="525" t="s">
        <v>1217</v>
      </c>
      <c r="I528" s="525"/>
      <c r="J528" s="380">
        <v>111.46</v>
      </c>
    </row>
    <row r="529" spans="1:10" ht="26.45" customHeight="1" thickTop="1">
      <c r="A529" s="382"/>
      <c r="B529" s="360"/>
      <c r="C529" s="360"/>
      <c r="D529" s="360"/>
      <c r="E529" s="360"/>
      <c r="F529" s="360"/>
      <c r="G529" s="360"/>
      <c r="H529" s="360"/>
      <c r="I529" s="360"/>
      <c r="J529" s="383"/>
    </row>
    <row r="530" spans="1:10" ht="26.45" customHeight="1">
      <c r="A530" s="319" t="s">
        <v>149</v>
      </c>
      <c r="B530" s="355" t="s">
        <v>5</v>
      </c>
      <c r="C530" s="370" t="s">
        <v>6</v>
      </c>
      <c r="D530" s="370" t="s">
        <v>7</v>
      </c>
      <c r="E530" s="523" t="s">
        <v>1181</v>
      </c>
      <c r="F530" s="523"/>
      <c r="G530" s="354" t="s">
        <v>8</v>
      </c>
      <c r="H530" s="355" t="s">
        <v>9</v>
      </c>
      <c r="I530" s="355" t="s">
        <v>10</v>
      </c>
      <c r="J530" s="320" t="s">
        <v>12</v>
      </c>
    </row>
    <row r="531" spans="1:10" ht="26.45" customHeight="1">
      <c r="A531" s="323" t="s">
        <v>1182</v>
      </c>
      <c r="B531" s="357" t="s">
        <v>150</v>
      </c>
      <c r="C531" s="371" t="s">
        <v>20</v>
      </c>
      <c r="D531" s="371" t="s">
        <v>151</v>
      </c>
      <c r="E531" s="524" t="s">
        <v>1565</v>
      </c>
      <c r="F531" s="524"/>
      <c r="G531" s="356" t="s">
        <v>22</v>
      </c>
      <c r="H531" s="359">
        <v>1</v>
      </c>
      <c r="I531" s="358">
        <v>23.83</v>
      </c>
      <c r="J531" s="373">
        <v>23.83</v>
      </c>
    </row>
    <row r="532" spans="1:10" ht="26.45" customHeight="1">
      <c r="A532" s="374" t="s">
        <v>1184</v>
      </c>
      <c r="B532" s="362" t="s">
        <v>1566</v>
      </c>
      <c r="C532" s="372" t="s">
        <v>20</v>
      </c>
      <c r="D532" s="372" t="s">
        <v>1567</v>
      </c>
      <c r="E532" s="503" t="s">
        <v>1557</v>
      </c>
      <c r="F532" s="503"/>
      <c r="G532" s="361" t="s">
        <v>70</v>
      </c>
      <c r="H532" s="364">
        <v>1.2999999999999999E-3</v>
      </c>
      <c r="I532" s="363">
        <v>768.82</v>
      </c>
      <c r="J532" s="375">
        <v>0.99</v>
      </c>
    </row>
    <row r="533" spans="1:10" ht="25.5" customHeight="1">
      <c r="A533" s="374" t="s">
        <v>1184</v>
      </c>
      <c r="B533" s="362" t="s">
        <v>1492</v>
      </c>
      <c r="C533" s="372" t="s">
        <v>20</v>
      </c>
      <c r="D533" s="372" t="s">
        <v>1493</v>
      </c>
      <c r="E533" s="503" t="s">
        <v>1187</v>
      </c>
      <c r="F533" s="503"/>
      <c r="G533" s="361" t="s">
        <v>28</v>
      </c>
      <c r="H533" s="364">
        <v>4.1000000000000002E-2</v>
      </c>
      <c r="I533" s="363">
        <v>28.51</v>
      </c>
      <c r="J533" s="375">
        <v>1.1599999999999999</v>
      </c>
    </row>
    <row r="534" spans="1:10" ht="25.5" customHeight="1">
      <c r="A534" s="374" t="s">
        <v>1184</v>
      </c>
      <c r="B534" s="362" t="s">
        <v>1245</v>
      </c>
      <c r="C534" s="372" t="s">
        <v>20</v>
      </c>
      <c r="D534" s="372" t="s">
        <v>1246</v>
      </c>
      <c r="E534" s="503" t="s">
        <v>1187</v>
      </c>
      <c r="F534" s="503"/>
      <c r="G534" s="361" t="s">
        <v>28</v>
      </c>
      <c r="H534" s="364">
        <v>8.1000000000000003E-2</v>
      </c>
      <c r="I534" s="363">
        <v>23.48</v>
      </c>
      <c r="J534" s="375">
        <v>1.9</v>
      </c>
    </row>
    <row r="535" spans="1:10" ht="14.45" customHeight="1">
      <c r="A535" s="374" t="s">
        <v>1184</v>
      </c>
      <c r="B535" s="362" t="s">
        <v>1568</v>
      </c>
      <c r="C535" s="372" t="s">
        <v>20</v>
      </c>
      <c r="D535" s="372" t="s">
        <v>1569</v>
      </c>
      <c r="E535" s="503" t="s">
        <v>1542</v>
      </c>
      <c r="F535" s="503"/>
      <c r="G535" s="361" t="s">
        <v>39</v>
      </c>
      <c r="H535" s="364">
        <v>3.9E-2</v>
      </c>
      <c r="I535" s="363">
        <v>162.63</v>
      </c>
      <c r="J535" s="375">
        <v>6.34</v>
      </c>
    </row>
    <row r="536" spans="1:10" ht="14.45" customHeight="1">
      <c r="A536" s="374" t="s">
        <v>1184</v>
      </c>
      <c r="B536" s="362" t="s">
        <v>1570</v>
      </c>
      <c r="C536" s="372" t="s">
        <v>20</v>
      </c>
      <c r="D536" s="372" t="s">
        <v>1571</v>
      </c>
      <c r="E536" s="503" t="s">
        <v>1518</v>
      </c>
      <c r="F536" s="503"/>
      <c r="G536" s="361" t="s">
        <v>101</v>
      </c>
      <c r="H536" s="364">
        <v>0.49</v>
      </c>
      <c r="I536" s="363">
        <v>10.5</v>
      </c>
      <c r="J536" s="375">
        <v>5.14</v>
      </c>
    </row>
    <row r="537" spans="1:10" ht="38.25">
      <c r="A537" s="374" t="s">
        <v>1184</v>
      </c>
      <c r="B537" s="362" t="s">
        <v>1572</v>
      </c>
      <c r="C537" s="372" t="s">
        <v>20</v>
      </c>
      <c r="D537" s="372" t="s">
        <v>1573</v>
      </c>
      <c r="E537" s="503" t="s">
        <v>1199</v>
      </c>
      <c r="F537" s="503"/>
      <c r="G537" s="361" t="s">
        <v>70</v>
      </c>
      <c r="H537" s="364">
        <v>0.01</v>
      </c>
      <c r="I537" s="363">
        <v>694.6</v>
      </c>
      <c r="J537" s="375">
        <v>6.94</v>
      </c>
    </row>
    <row r="538" spans="1:10" ht="39.6" customHeight="1">
      <c r="A538" s="376" t="s">
        <v>1200</v>
      </c>
      <c r="B538" s="367" t="s">
        <v>1500</v>
      </c>
      <c r="C538" s="365" t="s">
        <v>20</v>
      </c>
      <c r="D538" s="365" t="s">
        <v>1501</v>
      </c>
      <c r="E538" s="502" t="s">
        <v>1203</v>
      </c>
      <c r="F538" s="502"/>
      <c r="G538" s="366" t="s">
        <v>1210</v>
      </c>
      <c r="H538" s="369">
        <v>5.0000000000000001E-3</v>
      </c>
      <c r="I538" s="368">
        <v>8.1199999999999992</v>
      </c>
      <c r="J538" s="377">
        <v>0.04</v>
      </c>
    </row>
    <row r="539" spans="1:10" ht="26.45" customHeight="1">
      <c r="A539" s="376" t="s">
        <v>1200</v>
      </c>
      <c r="B539" s="367" t="s">
        <v>1519</v>
      </c>
      <c r="C539" s="365" t="s">
        <v>20</v>
      </c>
      <c r="D539" s="365" t="s">
        <v>1520</v>
      </c>
      <c r="E539" s="502" t="s">
        <v>1203</v>
      </c>
      <c r="F539" s="502"/>
      <c r="G539" s="366" t="s">
        <v>62</v>
      </c>
      <c r="H539" s="369">
        <v>6</v>
      </c>
      <c r="I539" s="368">
        <v>0.22</v>
      </c>
      <c r="J539" s="377">
        <v>1.32</v>
      </c>
    </row>
    <row r="540" spans="1:10" ht="26.45" customHeight="1">
      <c r="A540" s="378"/>
      <c r="B540" s="381"/>
      <c r="C540" s="381"/>
      <c r="D540" s="381"/>
      <c r="E540" s="381" t="s">
        <v>1213</v>
      </c>
      <c r="F540" s="379">
        <v>3.72</v>
      </c>
      <c r="G540" s="381" t="s">
        <v>1214</v>
      </c>
      <c r="H540" s="379">
        <v>0</v>
      </c>
      <c r="I540" s="381" t="s">
        <v>1215</v>
      </c>
      <c r="J540" s="380">
        <v>3.72</v>
      </c>
    </row>
    <row r="541" spans="1:10" ht="26.45" customHeight="1" thickBot="1">
      <c r="A541" s="378"/>
      <c r="B541" s="381"/>
      <c r="C541" s="381"/>
      <c r="D541" s="381"/>
      <c r="E541" s="381" t="s">
        <v>1216</v>
      </c>
      <c r="F541" s="379">
        <v>6.86</v>
      </c>
      <c r="G541" s="381"/>
      <c r="H541" s="525" t="s">
        <v>1217</v>
      </c>
      <c r="I541" s="525"/>
      <c r="J541" s="380">
        <v>30.69</v>
      </c>
    </row>
    <row r="542" spans="1:10" ht="25.5" customHeight="1" thickTop="1">
      <c r="A542" s="382"/>
      <c r="B542" s="360"/>
      <c r="C542" s="360"/>
      <c r="D542" s="360"/>
      <c r="E542" s="360"/>
      <c r="F542" s="360"/>
      <c r="G542" s="360"/>
      <c r="H542" s="360"/>
      <c r="I542" s="360"/>
      <c r="J542" s="383"/>
    </row>
    <row r="543" spans="1:10" ht="15">
      <c r="A543" s="319" t="s">
        <v>152</v>
      </c>
      <c r="B543" s="355" t="s">
        <v>5</v>
      </c>
      <c r="C543" s="370" t="s">
        <v>6</v>
      </c>
      <c r="D543" s="370" t="s">
        <v>7</v>
      </c>
      <c r="E543" s="523" t="s">
        <v>1181</v>
      </c>
      <c r="F543" s="523"/>
      <c r="G543" s="354" t="s">
        <v>8</v>
      </c>
      <c r="H543" s="355" t="s">
        <v>9</v>
      </c>
      <c r="I543" s="355" t="s">
        <v>10</v>
      </c>
      <c r="J543" s="320" t="s">
        <v>12</v>
      </c>
    </row>
    <row r="544" spans="1:10" ht="14.45" customHeight="1">
      <c r="A544" s="323" t="s">
        <v>1182</v>
      </c>
      <c r="B544" s="357" t="s">
        <v>153</v>
      </c>
      <c r="C544" s="371" t="s">
        <v>20</v>
      </c>
      <c r="D544" s="371" t="s">
        <v>154</v>
      </c>
      <c r="E544" s="524" t="s">
        <v>1565</v>
      </c>
      <c r="F544" s="524"/>
      <c r="G544" s="356" t="s">
        <v>22</v>
      </c>
      <c r="H544" s="359">
        <v>1</v>
      </c>
      <c r="I544" s="358">
        <v>23.5</v>
      </c>
      <c r="J544" s="373">
        <v>23.5</v>
      </c>
    </row>
    <row r="545" spans="1:10" ht="14.45" customHeight="1">
      <c r="A545" s="374" t="s">
        <v>1184</v>
      </c>
      <c r="B545" s="362" t="s">
        <v>1566</v>
      </c>
      <c r="C545" s="372" t="s">
        <v>20</v>
      </c>
      <c r="D545" s="372" t="s">
        <v>1567</v>
      </c>
      <c r="E545" s="503" t="s">
        <v>1557</v>
      </c>
      <c r="F545" s="503"/>
      <c r="G545" s="361" t="s">
        <v>70</v>
      </c>
      <c r="H545" s="364">
        <v>1.2999999999999999E-3</v>
      </c>
      <c r="I545" s="363">
        <v>768.82</v>
      </c>
      <c r="J545" s="375">
        <v>0.99</v>
      </c>
    </row>
    <row r="546" spans="1:10" ht="14.45" customHeight="1">
      <c r="A546" s="374" t="s">
        <v>1184</v>
      </c>
      <c r="B546" s="362" t="s">
        <v>1492</v>
      </c>
      <c r="C546" s="372" t="s">
        <v>20</v>
      </c>
      <c r="D546" s="372" t="s">
        <v>1493</v>
      </c>
      <c r="E546" s="503" t="s">
        <v>1187</v>
      </c>
      <c r="F546" s="503"/>
      <c r="G546" s="361" t="s">
        <v>28</v>
      </c>
      <c r="H546" s="364">
        <v>3.6999999999999998E-2</v>
      </c>
      <c r="I546" s="363">
        <v>28.51</v>
      </c>
      <c r="J546" s="375">
        <v>1.05</v>
      </c>
    </row>
    <row r="547" spans="1:10" ht="25.5" customHeight="1">
      <c r="A547" s="374" t="s">
        <v>1184</v>
      </c>
      <c r="B547" s="362" t="s">
        <v>1245</v>
      </c>
      <c r="C547" s="372" t="s">
        <v>20</v>
      </c>
      <c r="D547" s="372" t="s">
        <v>1246</v>
      </c>
      <c r="E547" s="503" t="s">
        <v>1187</v>
      </c>
      <c r="F547" s="503"/>
      <c r="G547" s="361" t="s">
        <v>28</v>
      </c>
      <c r="H547" s="364">
        <v>7.9000000000000001E-2</v>
      </c>
      <c r="I547" s="363">
        <v>23.48</v>
      </c>
      <c r="J547" s="375">
        <v>1.85</v>
      </c>
    </row>
    <row r="548" spans="1:10" ht="26.45" customHeight="1">
      <c r="A548" s="374" t="s">
        <v>1184</v>
      </c>
      <c r="B548" s="362" t="s">
        <v>1568</v>
      </c>
      <c r="C548" s="372" t="s">
        <v>20</v>
      </c>
      <c r="D548" s="372" t="s">
        <v>1569</v>
      </c>
      <c r="E548" s="503" t="s">
        <v>1542</v>
      </c>
      <c r="F548" s="503"/>
      <c r="G548" s="361" t="s">
        <v>39</v>
      </c>
      <c r="H548" s="364">
        <v>3.7999999999999999E-2</v>
      </c>
      <c r="I548" s="363">
        <v>162.63</v>
      </c>
      <c r="J548" s="375">
        <v>6.17</v>
      </c>
    </row>
    <row r="549" spans="1:10" ht="39.6" customHeight="1">
      <c r="A549" s="374" t="s">
        <v>1184</v>
      </c>
      <c r="B549" s="362" t="s">
        <v>1570</v>
      </c>
      <c r="C549" s="372" t="s">
        <v>20</v>
      </c>
      <c r="D549" s="372" t="s">
        <v>1571</v>
      </c>
      <c r="E549" s="503" t="s">
        <v>1518</v>
      </c>
      <c r="F549" s="503"/>
      <c r="G549" s="361" t="s">
        <v>101</v>
      </c>
      <c r="H549" s="364">
        <v>0.49</v>
      </c>
      <c r="I549" s="363">
        <v>10.5</v>
      </c>
      <c r="J549" s="375">
        <v>5.14</v>
      </c>
    </row>
    <row r="550" spans="1:10" ht="39.6" customHeight="1">
      <c r="A550" s="374" t="s">
        <v>1184</v>
      </c>
      <c r="B550" s="362" t="s">
        <v>1572</v>
      </c>
      <c r="C550" s="372" t="s">
        <v>20</v>
      </c>
      <c r="D550" s="372" t="s">
        <v>1573</v>
      </c>
      <c r="E550" s="503" t="s">
        <v>1199</v>
      </c>
      <c r="F550" s="503"/>
      <c r="G550" s="361" t="s">
        <v>70</v>
      </c>
      <c r="H550" s="364">
        <v>0.01</v>
      </c>
      <c r="I550" s="363">
        <v>694.6</v>
      </c>
      <c r="J550" s="375">
        <v>6.94</v>
      </c>
    </row>
    <row r="551" spans="1:10" ht="26.45" customHeight="1">
      <c r="A551" s="376" t="s">
        <v>1200</v>
      </c>
      <c r="B551" s="367" t="s">
        <v>1500</v>
      </c>
      <c r="C551" s="365" t="s">
        <v>20</v>
      </c>
      <c r="D551" s="365" t="s">
        <v>1501</v>
      </c>
      <c r="E551" s="502" t="s">
        <v>1203</v>
      </c>
      <c r="F551" s="502"/>
      <c r="G551" s="366" t="s">
        <v>1210</v>
      </c>
      <c r="H551" s="369">
        <v>5.0000000000000001E-3</v>
      </c>
      <c r="I551" s="368">
        <v>8.1199999999999992</v>
      </c>
      <c r="J551" s="377">
        <v>0.04</v>
      </c>
    </row>
    <row r="552" spans="1:10" ht="26.45" customHeight="1">
      <c r="A552" s="376" t="s">
        <v>1200</v>
      </c>
      <c r="B552" s="367" t="s">
        <v>1519</v>
      </c>
      <c r="C552" s="365" t="s">
        <v>20</v>
      </c>
      <c r="D552" s="365" t="s">
        <v>1520</v>
      </c>
      <c r="E552" s="502" t="s">
        <v>1203</v>
      </c>
      <c r="F552" s="502"/>
      <c r="G552" s="366" t="s">
        <v>62</v>
      </c>
      <c r="H552" s="369">
        <v>6</v>
      </c>
      <c r="I552" s="368">
        <v>0.22</v>
      </c>
      <c r="J552" s="377">
        <v>1.32</v>
      </c>
    </row>
    <row r="553" spans="1:10" ht="26.45" customHeight="1">
      <c r="A553" s="378"/>
      <c r="B553" s="381"/>
      <c r="C553" s="381"/>
      <c r="D553" s="381"/>
      <c r="E553" s="381" t="s">
        <v>1213</v>
      </c>
      <c r="F553" s="379">
        <v>3.6</v>
      </c>
      <c r="G553" s="381" t="s">
        <v>1214</v>
      </c>
      <c r="H553" s="379">
        <v>0</v>
      </c>
      <c r="I553" s="381" t="s">
        <v>1215</v>
      </c>
      <c r="J553" s="380">
        <v>3.6</v>
      </c>
    </row>
    <row r="554" spans="1:10" ht="14.45" customHeight="1" thickBot="1">
      <c r="A554" s="378"/>
      <c r="B554" s="381"/>
      <c r="C554" s="381"/>
      <c r="D554" s="381"/>
      <c r="E554" s="381" t="s">
        <v>1216</v>
      </c>
      <c r="F554" s="379">
        <v>6.77</v>
      </c>
      <c r="G554" s="381"/>
      <c r="H554" s="525" t="s">
        <v>1217</v>
      </c>
      <c r="I554" s="525"/>
      <c r="J554" s="380">
        <v>30.27</v>
      </c>
    </row>
    <row r="555" spans="1:10" ht="14.25" customHeight="1" thickTop="1">
      <c r="A555" s="382"/>
      <c r="B555" s="360"/>
      <c r="C555" s="360"/>
      <c r="D555" s="360"/>
      <c r="E555" s="360"/>
      <c r="F555" s="360"/>
      <c r="G555" s="360"/>
      <c r="H555" s="360"/>
      <c r="I555" s="360"/>
      <c r="J555" s="383"/>
    </row>
    <row r="556" spans="1:10" ht="14.45" customHeight="1">
      <c r="A556" s="319" t="s">
        <v>160</v>
      </c>
      <c r="B556" s="355" t="s">
        <v>5</v>
      </c>
      <c r="C556" s="370" t="s">
        <v>6</v>
      </c>
      <c r="D556" s="370" t="s">
        <v>7</v>
      </c>
      <c r="E556" s="523" t="s">
        <v>1181</v>
      </c>
      <c r="F556" s="523"/>
      <c r="G556" s="354" t="s">
        <v>8</v>
      </c>
      <c r="H556" s="355" t="s">
        <v>9</v>
      </c>
      <c r="I556" s="355" t="s">
        <v>10</v>
      </c>
      <c r="J556" s="320" t="s">
        <v>12</v>
      </c>
    </row>
    <row r="557" spans="1:10" ht="39.6" customHeight="1">
      <c r="A557" s="323" t="s">
        <v>1182</v>
      </c>
      <c r="B557" s="357" t="s">
        <v>161</v>
      </c>
      <c r="C557" s="371" t="s">
        <v>20</v>
      </c>
      <c r="D557" s="371" t="s">
        <v>162</v>
      </c>
      <c r="E557" s="524" t="s">
        <v>1317</v>
      </c>
      <c r="F557" s="524"/>
      <c r="G557" s="356" t="s">
        <v>62</v>
      </c>
      <c r="H557" s="359">
        <v>1</v>
      </c>
      <c r="I557" s="358">
        <v>1001.86</v>
      </c>
      <c r="J557" s="373">
        <v>1001.86</v>
      </c>
    </row>
    <row r="558" spans="1:10" ht="26.45" customHeight="1">
      <c r="A558" s="374" t="s">
        <v>1184</v>
      </c>
      <c r="B558" s="362" t="s">
        <v>1574</v>
      </c>
      <c r="C558" s="372" t="s">
        <v>20</v>
      </c>
      <c r="D558" s="372" t="s">
        <v>1575</v>
      </c>
      <c r="E558" s="503" t="s">
        <v>1317</v>
      </c>
      <c r="F558" s="503"/>
      <c r="G558" s="361" t="s">
        <v>22</v>
      </c>
      <c r="H558" s="364">
        <v>10</v>
      </c>
      <c r="I558" s="363">
        <v>8.66</v>
      </c>
      <c r="J558" s="375">
        <v>86.6</v>
      </c>
    </row>
    <row r="559" spans="1:10" ht="26.45" customHeight="1">
      <c r="A559" s="374" t="s">
        <v>1184</v>
      </c>
      <c r="B559" s="362" t="s">
        <v>1576</v>
      </c>
      <c r="C559" s="372" t="s">
        <v>20</v>
      </c>
      <c r="D559" s="372" t="s">
        <v>1577</v>
      </c>
      <c r="E559" s="503" t="s">
        <v>1317</v>
      </c>
      <c r="F559" s="503"/>
      <c r="G559" s="361" t="s">
        <v>62</v>
      </c>
      <c r="H559" s="364">
        <v>1</v>
      </c>
      <c r="I559" s="363">
        <v>348.37</v>
      </c>
      <c r="J559" s="375">
        <v>348.37</v>
      </c>
    </row>
    <row r="560" spans="1:10" ht="26.45" customHeight="1">
      <c r="A560" s="374" t="s">
        <v>1184</v>
      </c>
      <c r="B560" s="362" t="s">
        <v>1318</v>
      </c>
      <c r="C560" s="372" t="s">
        <v>20</v>
      </c>
      <c r="D560" s="372" t="s">
        <v>1319</v>
      </c>
      <c r="E560" s="503" t="s">
        <v>1317</v>
      </c>
      <c r="F560" s="503"/>
      <c r="G560" s="361" t="s">
        <v>62</v>
      </c>
      <c r="H560" s="364">
        <v>1</v>
      </c>
      <c r="I560" s="363">
        <v>395.88</v>
      </c>
      <c r="J560" s="375">
        <v>395.88</v>
      </c>
    </row>
    <row r="561" spans="1:10" ht="26.45" customHeight="1">
      <c r="A561" s="374" t="s">
        <v>1184</v>
      </c>
      <c r="B561" s="362" t="s">
        <v>1578</v>
      </c>
      <c r="C561" s="372" t="s">
        <v>20</v>
      </c>
      <c r="D561" s="372" t="s">
        <v>1579</v>
      </c>
      <c r="E561" s="503" t="s">
        <v>1317</v>
      </c>
      <c r="F561" s="503"/>
      <c r="G561" s="361" t="s">
        <v>62</v>
      </c>
      <c r="H561" s="364">
        <v>1</v>
      </c>
      <c r="I561" s="363">
        <v>171.01</v>
      </c>
      <c r="J561" s="375">
        <v>171.01</v>
      </c>
    </row>
    <row r="562" spans="1:10" ht="26.45" customHeight="1">
      <c r="A562" s="378"/>
      <c r="B562" s="381"/>
      <c r="C562" s="381"/>
      <c r="D562" s="381"/>
      <c r="E562" s="381" t="s">
        <v>1213</v>
      </c>
      <c r="F562" s="379">
        <v>195.64</v>
      </c>
      <c r="G562" s="381" t="s">
        <v>1214</v>
      </c>
      <c r="H562" s="379">
        <v>0</v>
      </c>
      <c r="I562" s="381" t="s">
        <v>1215</v>
      </c>
      <c r="J562" s="380">
        <v>195.64</v>
      </c>
    </row>
    <row r="563" spans="1:10" ht="15" customHeight="1" thickBot="1">
      <c r="A563" s="378"/>
      <c r="B563" s="381"/>
      <c r="C563" s="381"/>
      <c r="D563" s="381"/>
      <c r="E563" s="381" t="s">
        <v>1216</v>
      </c>
      <c r="F563" s="379">
        <v>288.73</v>
      </c>
      <c r="G563" s="381"/>
      <c r="H563" s="525" t="s">
        <v>1217</v>
      </c>
      <c r="I563" s="525"/>
      <c r="J563" s="380">
        <v>1290.5899999999999</v>
      </c>
    </row>
    <row r="564" spans="1:10" ht="15" thickTop="1">
      <c r="A564" s="382"/>
      <c r="B564" s="360"/>
      <c r="C564" s="360"/>
      <c r="D564" s="360"/>
      <c r="E564" s="360"/>
      <c r="F564" s="360"/>
      <c r="G564" s="360"/>
      <c r="H564" s="360"/>
      <c r="I564" s="360"/>
      <c r="J564" s="383"/>
    </row>
    <row r="565" spans="1:10" ht="14.45" customHeight="1">
      <c r="A565" s="319" t="s">
        <v>163</v>
      </c>
      <c r="B565" s="355" t="s">
        <v>5</v>
      </c>
      <c r="C565" s="370" t="s">
        <v>6</v>
      </c>
      <c r="D565" s="370" t="s">
        <v>7</v>
      </c>
      <c r="E565" s="523" t="s">
        <v>1181</v>
      </c>
      <c r="F565" s="523"/>
      <c r="G565" s="354" t="s">
        <v>8</v>
      </c>
      <c r="H565" s="355" t="s">
        <v>9</v>
      </c>
      <c r="I565" s="355" t="s">
        <v>10</v>
      </c>
      <c r="J565" s="320" t="s">
        <v>12</v>
      </c>
    </row>
    <row r="566" spans="1:10" ht="51">
      <c r="A566" s="323" t="s">
        <v>1182</v>
      </c>
      <c r="B566" s="357" t="s">
        <v>164</v>
      </c>
      <c r="C566" s="371" t="s">
        <v>20</v>
      </c>
      <c r="D566" s="371" t="s">
        <v>165</v>
      </c>
      <c r="E566" s="524" t="s">
        <v>1317</v>
      </c>
      <c r="F566" s="524"/>
      <c r="G566" s="356" t="s">
        <v>62</v>
      </c>
      <c r="H566" s="359">
        <v>1</v>
      </c>
      <c r="I566" s="358">
        <v>1090.3699999999999</v>
      </c>
      <c r="J566" s="373">
        <v>1090.3699999999999</v>
      </c>
    </row>
    <row r="567" spans="1:10" ht="25.5" customHeight="1">
      <c r="A567" s="374" t="s">
        <v>1184</v>
      </c>
      <c r="B567" s="362" t="s">
        <v>1574</v>
      </c>
      <c r="C567" s="372" t="s">
        <v>20</v>
      </c>
      <c r="D567" s="372" t="s">
        <v>1575</v>
      </c>
      <c r="E567" s="503" t="s">
        <v>1317</v>
      </c>
      <c r="F567" s="503"/>
      <c r="G567" s="361" t="s">
        <v>22</v>
      </c>
      <c r="H567" s="364">
        <v>10.199999999999999</v>
      </c>
      <c r="I567" s="363">
        <v>8.66</v>
      </c>
      <c r="J567" s="375">
        <v>88.33</v>
      </c>
    </row>
    <row r="568" spans="1:10" ht="39.6" customHeight="1">
      <c r="A568" s="374" t="s">
        <v>1184</v>
      </c>
      <c r="B568" s="362" t="s">
        <v>1576</v>
      </c>
      <c r="C568" s="372" t="s">
        <v>20</v>
      </c>
      <c r="D568" s="372" t="s">
        <v>1577</v>
      </c>
      <c r="E568" s="503" t="s">
        <v>1317</v>
      </c>
      <c r="F568" s="503"/>
      <c r="G568" s="361" t="s">
        <v>62</v>
      </c>
      <c r="H568" s="364">
        <v>1</v>
      </c>
      <c r="I568" s="363">
        <v>348.37</v>
      </c>
      <c r="J568" s="375">
        <v>348.37</v>
      </c>
    </row>
    <row r="569" spans="1:10" ht="14.45" customHeight="1">
      <c r="A569" s="374" t="s">
        <v>1184</v>
      </c>
      <c r="B569" s="362" t="s">
        <v>1580</v>
      </c>
      <c r="C569" s="372" t="s">
        <v>20</v>
      </c>
      <c r="D569" s="372" t="s">
        <v>1581</v>
      </c>
      <c r="E569" s="503" t="s">
        <v>1317</v>
      </c>
      <c r="F569" s="503"/>
      <c r="G569" s="361" t="s">
        <v>62</v>
      </c>
      <c r="H569" s="364">
        <v>1</v>
      </c>
      <c r="I569" s="363">
        <v>482.66</v>
      </c>
      <c r="J569" s="375">
        <v>482.66</v>
      </c>
    </row>
    <row r="570" spans="1:10" ht="26.45" customHeight="1">
      <c r="A570" s="374" t="s">
        <v>1184</v>
      </c>
      <c r="B570" s="362" t="s">
        <v>1578</v>
      </c>
      <c r="C570" s="372" t="s">
        <v>20</v>
      </c>
      <c r="D570" s="372" t="s">
        <v>1579</v>
      </c>
      <c r="E570" s="503" t="s">
        <v>1317</v>
      </c>
      <c r="F570" s="503"/>
      <c r="G570" s="361" t="s">
        <v>62</v>
      </c>
      <c r="H570" s="364">
        <v>1</v>
      </c>
      <c r="I570" s="363">
        <v>171.01</v>
      </c>
      <c r="J570" s="375">
        <v>171.01</v>
      </c>
    </row>
    <row r="571" spans="1:10" ht="26.45" customHeight="1">
      <c r="A571" s="378"/>
      <c r="B571" s="381"/>
      <c r="C571" s="381"/>
      <c r="D571" s="381"/>
      <c r="E571" s="381" t="s">
        <v>1213</v>
      </c>
      <c r="F571" s="379">
        <v>199.16</v>
      </c>
      <c r="G571" s="381" t="s">
        <v>1214</v>
      </c>
      <c r="H571" s="379">
        <v>0</v>
      </c>
      <c r="I571" s="381" t="s">
        <v>1215</v>
      </c>
      <c r="J571" s="380">
        <v>199.16</v>
      </c>
    </row>
    <row r="572" spans="1:10" ht="26.45" customHeight="1" thickBot="1">
      <c r="A572" s="378"/>
      <c r="B572" s="381"/>
      <c r="C572" s="381"/>
      <c r="D572" s="381"/>
      <c r="E572" s="381" t="s">
        <v>1216</v>
      </c>
      <c r="F572" s="379">
        <v>314.24</v>
      </c>
      <c r="G572" s="381"/>
      <c r="H572" s="525" t="s">
        <v>1217</v>
      </c>
      <c r="I572" s="525"/>
      <c r="J572" s="380">
        <v>1404.61</v>
      </c>
    </row>
    <row r="573" spans="1:10" ht="26.45" customHeight="1" thickTop="1">
      <c r="A573" s="382"/>
      <c r="B573" s="360"/>
      <c r="C573" s="360"/>
      <c r="D573" s="360"/>
      <c r="E573" s="360"/>
      <c r="F573" s="360"/>
      <c r="G573" s="360"/>
      <c r="H573" s="360"/>
      <c r="I573" s="360"/>
      <c r="J573" s="383"/>
    </row>
    <row r="574" spans="1:10" ht="26.45" customHeight="1">
      <c r="A574" s="319" t="s">
        <v>166</v>
      </c>
      <c r="B574" s="355" t="s">
        <v>5</v>
      </c>
      <c r="C574" s="370" t="s">
        <v>6</v>
      </c>
      <c r="D574" s="370" t="s">
        <v>7</v>
      </c>
      <c r="E574" s="523" t="s">
        <v>1181</v>
      </c>
      <c r="F574" s="523"/>
      <c r="G574" s="354" t="s">
        <v>8</v>
      </c>
      <c r="H574" s="355" t="s">
        <v>9</v>
      </c>
      <c r="I574" s="355" t="s">
        <v>10</v>
      </c>
      <c r="J574" s="320" t="s">
        <v>12</v>
      </c>
    </row>
    <row r="575" spans="1:10" ht="26.45" customHeight="1">
      <c r="A575" s="323" t="s">
        <v>1182</v>
      </c>
      <c r="B575" s="357" t="s">
        <v>167</v>
      </c>
      <c r="C575" s="371" t="s">
        <v>20</v>
      </c>
      <c r="D575" s="371" t="s">
        <v>168</v>
      </c>
      <c r="E575" s="524" t="s">
        <v>1317</v>
      </c>
      <c r="F575" s="524"/>
      <c r="G575" s="356" t="s">
        <v>62</v>
      </c>
      <c r="H575" s="359">
        <v>1</v>
      </c>
      <c r="I575" s="358">
        <v>847.98</v>
      </c>
      <c r="J575" s="373">
        <v>847.98</v>
      </c>
    </row>
    <row r="576" spans="1:10" ht="14.45" customHeight="1">
      <c r="A576" s="374" t="s">
        <v>1184</v>
      </c>
      <c r="B576" s="362" t="s">
        <v>1582</v>
      </c>
      <c r="C576" s="372" t="s">
        <v>20</v>
      </c>
      <c r="D576" s="372" t="s">
        <v>1583</v>
      </c>
      <c r="E576" s="503" t="s">
        <v>1187</v>
      </c>
      <c r="F576" s="503"/>
      <c r="G576" s="361" t="s">
        <v>28</v>
      </c>
      <c r="H576" s="364">
        <v>3.4580000000000002</v>
      </c>
      <c r="I576" s="363">
        <v>27.08</v>
      </c>
      <c r="J576" s="375">
        <v>93.64</v>
      </c>
    </row>
    <row r="577" spans="1:10" ht="26.45" customHeight="1">
      <c r="A577" s="374" t="s">
        <v>1184</v>
      </c>
      <c r="B577" s="362" t="s">
        <v>1492</v>
      </c>
      <c r="C577" s="372" t="s">
        <v>20</v>
      </c>
      <c r="D577" s="372" t="s">
        <v>1493</v>
      </c>
      <c r="E577" s="503" t="s">
        <v>1187</v>
      </c>
      <c r="F577" s="503"/>
      <c r="G577" s="361" t="s">
        <v>28</v>
      </c>
      <c r="H577" s="364">
        <v>1.389</v>
      </c>
      <c r="I577" s="363">
        <v>28.51</v>
      </c>
      <c r="J577" s="375">
        <v>39.6</v>
      </c>
    </row>
    <row r="578" spans="1:10" ht="25.5" customHeight="1">
      <c r="A578" s="374" t="s">
        <v>1184</v>
      </c>
      <c r="B578" s="362" t="s">
        <v>1245</v>
      </c>
      <c r="C578" s="372" t="s">
        <v>20</v>
      </c>
      <c r="D578" s="372" t="s">
        <v>1246</v>
      </c>
      <c r="E578" s="503" t="s">
        <v>1187</v>
      </c>
      <c r="F578" s="503"/>
      <c r="G578" s="361" t="s">
        <v>28</v>
      </c>
      <c r="H578" s="364">
        <v>2.4239999999999999</v>
      </c>
      <c r="I578" s="363">
        <v>23.48</v>
      </c>
      <c r="J578" s="375">
        <v>56.91</v>
      </c>
    </row>
    <row r="579" spans="1:10" ht="13.9" customHeight="1">
      <c r="A579" s="374" t="s">
        <v>1184</v>
      </c>
      <c r="B579" s="362" t="s">
        <v>1584</v>
      </c>
      <c r="C579" s="372" t="s">
        <v>20</v>
      </c>
      <c r="D579" s="372" t="s">
        <v>1585</v>
      </c>
      <c r="E579" s="503" t="s">
        <v>1557</v>
      </c>
      <c r="F579" s="503"/>
      <c r="G579" s="361" t="s">
        <v>70</v>
      </c>
      <c r="H579" s="364">
        <v>2.5000000000000001E-2</v>
      </c>
      <c r="I579" s="363">
        <v>866.27</v>
      </c>
      <c r="J579" s="375">
        <v>21.65</v>
      </c>
    </row>
    <row r="580" spans="1:10" ht="26.45" customHeight="1">
      <c r="A580" s="376" t="s">
        <v>1200</v>
      </c>
      <c r="B580" s="367" t="s">
        <v>1586</v>
      </c>
      <c r="C580" s="365" t="s">
        <v>20</v>
      </c>
      <c r="D580" s="365" t="s">
        <v>1587</v>
      </c>
      <c r="E580" s="502" t="s">
        <v>1203</v>
      </c>
      <c r="F580" s="502"/>
      <c r="G580" s="366" t="s">
        <v>1588</v>
      </c>
      <c r="H580" s="369">
        <v>1</v>
      </c>
      <c r="I580" s="368">
        <v>86.7</v>
      </c>
      <c r="J580" s="377">
        <v>86.7</v>
      </c>
    </row>
    <row r="581" spans="1:10" ht="26.45" customHeight="1">
      <c r="A581" s="376" t="s">
        <v>1200</v>
      </c>
      <c r="B581" s="367" t="s">
        <v>1589</v>
      </c>
      <c r="C581" s="365" t="s">
        <v>20</v>
      </c>
      <c r="D581" s="365" t="s">
        <v>1590</v>
      </c>
      <c r="E581" s="502" t="s">
        <v>1203</v>
      </c>
      <c r="F581" s="502"/>
      <c r="G581" s="366" t="s">
        <v>62</v>
      </c>
      <c r="H581" s="369">
        <v>6</v>
      </c>
      <c r="I581" s="368">
        <v>9.73</v>
      </c>
      <c r="J581" s="377">
        <v>58.38</v>
      </c>
    </row>
    <row r="582" spans="1:10" ht="26.45" customHeight="1">
      <c r="A582" s="376" t="s">
        <v>1200</v>
      </c>
      <c r="B582" s="367" t="s">
        <v>1591</v>
      </c>
      <c r="C582" s="365" t="s">
        <v>20</v>
      </c>
      <c r="D582" s="365" t="s">
        <v>1592</v>
      </c>
      <c r="E582" s="502" t="s">
        <v>1203</v>
      </c>
      <c r="F582" s="502"/>
      <c r="G582" s="366" t="s">
        <v>62</v>
      </c>
      <c r="H582" s="369">
        <v>2</v>
      </c>
      <c r="I582" s="368">
        <v>225.19</v>
      </c>
      <c r="J582" s="377">
        <v>450.38</v>
      </c>
    </row>
    <row r="583" spans="1:10" ht="26.45" customHeight="1">
      <c r="A583" s="376" t="s">
        <v>1200</v>
      </c>
      <c r="B583" s="367" t="s">
        <v>1593</v>
      </c>
      <c r="C583" s="365" t="s">
        <v>20</v>
      </c>
      <c r="D583" s="365" t="s">
        <v>1594</v>
      </c>
      <c r="E583" s="502" t="s">
        <v>1203</v>
      </c>
      <c r="F583" s="502"/>
      <c r="G583" s="366" t="s">
        <v>62</v>
      </c>
      <c r="H583" s="369">
        <v>39.6</v>
      </c>
      <c r="I583" s="368">
        <v>0.1</v>
      </c>
      <c r="J583" s="377">
        <v>3.96</v>
      </c>
    </row>
    <row r="584" spans="1:10" ht="26.45" customHeight="1">
      <c r="A584" s="376" t="s">
        <v>1200</v>
      </c>
      <c r="B584" s="367" t="s">
        <v>1595</v>
      </c>
      <c r="C584" s="365" t="s">
        <v>20</v>
      </c>
      <c r="D584" s="365" t="s">
        <v>1596</v>
      </c>
      <c r="E584" s="502" t="s">
        <v>1203</v>
      </c>
      <c r="F584" s="502"/>
      <c r="G584" s="366" t="s">
        <v>22</v>
      </c>
      <c r="H584" s="369">
        <v>6.3</v>
      </c>
      <c r="I584" s="368">
        <v>5.09</v>
      </c>
      <c r="J584" s="377">
        <v>32.06</v>
      </c>
    </row>
    <row r="585" spans="1:10" ht="14.45" customHeight="1">
      <c r="A585" s="376" t="s">
        <v>1200</v>
      </c>
      <c r="B585" s="367" t="s">
        <v>1597</v>
      </c>
      <c r="C585" s="365" t="s">
        <v>20</v>
      </c>
      <c r="D585" s="365" t="s">
        <v>1598</v>
      </c>
      <c r="E585" s="502" t="s">
        <v>1203</v>
      </c>
      <c r="F585" s="502"/>
      <c r="G585" s="366" t="s">
        <v>101</v>
      </c>
      <c r="H585" s="369">
        <v>3.15E-2</v>
      </c>
      <c r="I585" s="368">
        <v>20.05</v>
      </c>
      <c r="J585" s="377">
        <v>0.63</v>
      </c>
    </row>
    <row r="586" spans="1:10" ht="38.25" customHeight="1">
      <c r="A586" s="376" t="s">
        <v>1200</v>
      </c>
      <c r="B586" s="367" t="s">
        <v>1599</v>
      </c>
      <c r="C586" s="365" t="s">
        <v>20</v>
      </c>
      <c r="D586" s="365" t="s">
        <v>1600</v>
      </c>
      <c r="E586" s="502" t="s">
        <v>1203</v>
      </c>
      <c r="F586" s="502"/>
      <c r="G586" s="366" t="s">
        <v>101</v>
      </c>
      <c r="H586" s="369">
        <v>0.22500000000000001</v>
      </c>
      <c r="I586" s="368">
        <v>18.09</v>
      </c>
      <c r="J586" s="377">
        <v>4.07</v>
      </c>
    </row>
    <row r="587" spans="1:10" ht="25.5" customHeight="1">
      <c r="A587" s="378"/>
      <c r="B587" s="381"/>
      <c r="C587" s="381"/>
      <c r="D587" s="381"/>
      <c r="E587" s="381" t="s">
        <v>1213</v>
      </c>
      <c r="F587" s="379">
        <v>122.59</v>
      </c>
      <c r="G587" s="381" t="s">
        <v>1214</v>
      </c>
      <c r="H587" s="379">
        <v>0</v>
      </c>
      <c r="I587" s="381" t="s">
        <v>1215</v>
      </c>
      <c r="J587" s="380">
        <v>122.59</v>
      </c>
    </row>
    <row r="588" spans="1:10" ht="26.45" customHeight="1" thickBot="1">
      <c r="A588" s="378"/>
      <c r="B588" s="381"/>
      <c r="C588" s="381"/>
      <c r="D588" s="381"/>
      <c r="E588" s="381" t="s">
        <v>1216</v>
      </c>
      <c r="F588" s="379">
        <v>244.38</v>
      </c>
      <c r="G588" s="381"/>
      <c r="H588" s="525" t="s">
        <v>1217</v>
      </c>
      <c r="I588" s="525"/>
      <c r="J588" s="380">
        <v>1092.3599999999999</v>
      </c>
    </row>
    <row r="589" spans="1:10" ht="26.45" customHeight="1" thickTop="1">
      <c r="A589" s="382"/>
      <c r="B589" s="360"/>
      <c r="C589" s="360"/>
      <c r="D589" s="360"/>
      <c r="E589" s="360"/>
      <c r="F589" s="360"/>
      <c r="G589" s="360"/>
      <c r="H589" s="360"/>
      <c r="I589" s="360"/>
      <c r="J589" s="383"/>
    </row>
    <row r="590" spans="1:10" ht="26.45" customHeight="1">
      <c r="A590" s="319" t="s">
        <v>173</v>
      </c>
      <c r="B590" s="355" t="s">
        <v>5</v>
      </c>
      <c r="C590" s="370" t="s">
        <v>6</v>
      </c>
      <c r="D590" s="370" t="s">
        <v>7</v>
      </c>
      <c r="E590" s="523" t="s">
        <v>1181</v>
      </c>
      <c r="F590" s="523"/>
      <c r="G590" s="354" t="s">
        <v>8</v>
      </c>
      <c r="H590" s="355" t="s">
        <v>9</v>
      </c>
      <c r="I590" s="355" t="s">
        <v>10</v>
      </c>
      <c r="J590" s="320" t="s">
        <v>12</v>
      </c>
    </row>
    <row r="591" spans="1:10" ht="26.45" customHeight="1">
      <c r="A591" s="323" t="s">
        <v>1182</v>
      </c>
      <c r="B591" s="357" t="s">
        <v>174</v>
      </c>
      <c r="C591" s="371" t="s">
        <v>20</v>
      </c>
      <c r="D591" s="371" t="s">
        <v>175</v>
      </c>
      <c r="E591" s="524" t="s">
        <v>1268</v>
      </c>
      <c r="F591" s="524"/>
      <c r="G591" s="356" t="s">
        <v>39</v>
      </c>
      <c r="H591" s="359">
        <v>1</v>
      </c>
      <c r="I591" s="358">
        <v>522.04999999999995</v>
      </c>
      <c r="J591" s="373">
        <v>522.04999999999995</v>
      </c>
    </row>
    <row r="592" spans="1:10" ht="25.5" customHeight="1">
      <c r="A592" s="374" t="s">
        <v>1184</v>
      </c>
      <c r="B592" s="362" t="s">
        <v>1492</v>
      </c>
      <c r="C592" s="372" t="s">
        <v>20</v>
      </c>
      <c r="D592" s="372" t="s">
        <v>1493</v>
      </c>
      <c r="E592" s="503" t="s">
        <v>1187</v>
      </c>
      <c r="F592" s="503"/>
      <c r="G592" s="361" t="s">
        <v>28</v>
      </c>
      <c r="H592" s="364">
        <v>1.0104139000000001</v>
      </c>
      <c r="I592" s="363">
        <v>28.51</v>
      </c>
      <c r="J592" s="375">
        <v>28.8</v>
      </c>
    </row>
    <row r="593" spans="1:10" ht="26.45" customHeight="1">
      <c r="A593" s="374" t="s">
        <v>1184</v>
      </c>
      <c r="B593" s="362" t="s">
        <v>1245</v>
      </c>
      <c r="C593" s="372" t="s">
        <v>20</v>
      </c>
      <c r="D593" s="372" t="s">
        <v>1246</v>
      </c>
      <c r="E593" s="503" t="s">
        <v>1187</v>
      </c>
      <c r="F593" s="503"/>
      <c r="G593" s="361" t="s">
        <v>28</v>
      </c>
      <c r="H593" s="364">
        <v>0.50520690000000001</v>
      </c>
      <c r="I593" s="363">
        <v>23.48</v>
      </c>
      <c r="J593" s="375">
        <v>11.86</v>
      </c>
    </row>
    <row r="594" spans="1:10" ht="14.45" customHeight="1">
      <c r="A594" s="376" t="s">
        <v>1200</v>
      </c>
      <c r="B594" s="367" t="s">
        <v>1601</v>
      </c>
      <c r="C594" s="365" t="s">
        <v>20</v>
      </c>
      <c r="D594" s="365" t="s">
        <v>1602</v>
      </c>
      <c r="E594" s="502" t="s">
        <v>1203</v>
      </c>
      <c r="F594" s="502"/>
      <c r="G594" s="366" t="s">
        <v>62</v>
      </c>
      <c r="H594" s="369">
        <v>24.4</v>
      </c>
      <c r="I594" s="368">
        <v>0.22</v>
      </c>
      <c r="J594" s="377">
        <v>5.36</v>
      </c>
    </row>
    <row r="595" spans="1:10" ht="26.45" customHeight="1">
      <c r="A595" s="376" t="s">
        <v>1200</v>
      </c>
      <c r="B595" s="367" t="s">
        <v>1603</v>
      </c>
      <c r="C595" s="365" t="s">
        <v>20</v>
      </c>
      <c r="D595" s="365" t="s">
        <v>1604</v>
      </c>
      <c r="E595" s="502" t="s">
        <v>1203</v>
      </c>
      <c r="F595" s="502"/>
      <c r="G595" s="366" t="s">
        <v>62</v>
      </c>
      <c r="H595" s="369">
        <v>2.0832999999999999</v>
      </c>
      <c r="I595" s="368">
        <v>213.48</v>
      </c>
      <c r="J595" s="377">
        <v>444.74</v>
      </c>
    </row>
    <row r="596" spans="1:10">
      <c r="A596" s="376" t="s">
        <v>1200</v>
      </c>
      <c r="B596" s="367" t="s">
        <v>1605</v>
      </c>
      <c r="C596" s="365" t="s">
        <v>20</v>
      </c>
      <c r="D596" s="365" t="s">
        <v>1606</v>
      </c>
      <c r="E596" s="502" t="s">
        <v>1203</v>
      </c>
      <c r="F596" s="502"/>
      <c r="G596" s="366" t="s">
        <v>62</v>
      </c>
      <c r="H596" s="369">
        <v>1.16875</v>
      </c>
      <c r="I596" s="368">
        <v>26.78</v>
      </c>
      <c r="J596" s="377">
        <v>31.29</v>
      </c>
    </row>
    <row r="597" spans="1:10" ht="26.45" customHeight="1">
      <c r="A597" s="378"/>
      <c r="B597" s="381"/>
      <c r="C597" s="381"/>
      <c r="D597" s="381"/>
      <c r="E597" s="381" t="s">
        <v>1213</v>
      </c>
      <c r="F597" s="379">
        <v>25.79</v>
      </c>
      <c r="G597" s="381" t="s">
        <v>1214</v>
      </c>
      <c r="H597" s="379">
        <v>0</v>
      </c>
      <c r="I597" s="381" t="s">
        <v>1215</v>
      </c>
      <c r="J597" s="380">
        <v>25.79</v>
      </c>
    </row>
    <row r="598" spans="1:10" ht="26.45" customHeight="1" thickBot="1">
      <c r="A598" s="378"/>
      <c r="B598" s="381"/>
      <c r="C598" s="381"/>
      <c r="D598" s="381"/>
      <c r="E598" s="381" t="s">
        <v>1216</v>
      </c>
      <c r="F598" s="379">
        <v>150.44999999999999</v>
      </c>
      <c r="G598" s="381"/>
      <c r="H598" s="525" t="s">
        <v>1217</v>
      </c>
      <c r="I598" s="525"/>
      <c r="J598" s="380">
        <v>672.5</v>
      </c>
    </row>
    <row r="599" spans="1:10" ht="26.45" customHeight="1" thickTop="1">
      <c r="A599" s="382"/>
      <c r="B599" s="360"/>
      <c r="C599" s="360"/>
      <c r="D599" s="360"/>
      <c r="E599" s="360"/>
      <c r="F599" s="360"/>
      <c r="G599" s="360"/>
      <c r="H599" s="360"/>
      <c r="I599" s="360"/>
      <c r="J599" s="383"/>
    </row>
    <row r="600" spans="1:10" ht="26.45" customHeight="1">
      <c r="A600" s="319" t="s">
        <v>176</v>
      </c>
      <c r="B600" s="355" t="s">
        <v>5</v>
      </c>
      <c r="C600" s="370" t="s">
        <v>6</v>
      </c>
      <c r="D600" s="370" t="s">
        <v>7</v>
      </c>
      <c r="E600" s="523" t="s">
        <v>1181</v>
      </c>
      <c r="F600" s="523"/>
      <c r="G600" s="354" t="s">
        <v>8</v>
      </c>
      <c r="H600" s="355" t="s">
        <v>9</v>
      </c>
      <c r="I600" s="355" t="s">
        <v>10</v>
      </c>
      <c r="J600" s="320" t="s">
        <v>12</v>
      </c>
    </row>
    <row r="601" spans="1:10" ht="76.5">
      <c r="A601" s="323" t="s">
        <v>1182</v>
      </c>
      <c r="B601" s="357" t="s">
        <v>177</v>
      </c>
      <c r="C601" s="371" t="s">
        <v>20</v>
      </c>
      <c r="D601" s="371" t="s">
        <v>178</v>
      </c>
      <c r="E601" s="524" t="s">
        <v>1268</v>
      </c>
      <c r="F601" s="524"/>
      <c r="G601" s="356" t="s">
        <v>39</v>
      </c>
      <c r="H601" s="359">
        <v>1</v>
      </c>
      <c r="I601" s="358">
        <v>274.06</v>
      </c>
      <c r="J601" s="373">
        <v>274.06</v>
      </c>
    </row>
    <row r="602" spans="1:10" ht="26.45" customHeight="1">
      <c r="A602" s="374" t="s">
        <v>1184</v>
      </c>
      <c r="B602" s="362" t="s">
        <v>1492</v>
      </c>
      <c r="C602" s="372" t="s">
        <v>20</v>
      </c>
      <c r="D602" s="372" t="s">
        <v>1493</v>
      </c>
      <c r="E602" s="503" t="s">
        <v>1187</v>
      </c>
      <c r="F602" s="503"/>
      <c r="G602" s="361" t="s">
        <v>28</v>
      </c>
      <c r="H602" s="364">
        <v>0.31301800000000002</v>
      </c>
      <c r="I602" s="363">
        <v>28.51</v>
      </c>
      <c r="J602" s="375">
        <v>8.92</v>
      </c>
    </row>
    <row r="603" spans="1:10" ht="14.45" customHeight="1">
      <c r="A603" s="374" t="s">
        <v>1184</v>
      </c>
      <c r="B603" s="362" t="s">
        <v>1245</v>
      </c>
      <c r="C603" s="372" t="s">
        <v>20</v>
      </c>
      <c r="D603" s="372" t="s">
        <v>1246</v>
      </c>
      <c r="E603" s="503" t="s">
        <v>1187</v>
      </c>
      <c r="F603" s="503"/>
      <c r="G603" s="361" t="s">
        <v>28</v>
      </c>
      <c r="H603" s="364">
        <v>0.15650900000000001</v>
      </c>
      <c r="I603" s="363">
        <v>23.48</v>
      </c>
      <c r="J603" s="375">
        <v>3.67</v>
      </c>
    </row>
    <row r="604" spans="1:10" ht="26.45" customHeight="1">
      <c r="A604" s="376" t="s">
        <v>1200</v>
      </c>
      <c r="B604" s="367" t="s">
        <v>1601</v>
      </c>
      <c r="C604" s="365" t="s">
        <v>20</v>
      </c>
      <c r="D604" s="365" t="s">
        <v>1602</v>
      </c>
      <c r="E604" s="502" t="s">
        <v>1203</v>
      </c>
      <c r="F604" s="502"/>
      <c r="G604" s="366" t="s">
        <v>62</v>
      </c>
      <c r="H604" s="369">
        <v>9.1999999999999993</v>
      </c>
      <c r="I604" s="368">
        <v>0.22</v>
      </c>
      <c r="J604" s="377">
        <v>2.02</v>
      </c>
    </row>
    <row r="605" spans="1:10" ht="26.45" customHeight="1">
      <c r="A605" s="376" t="s">
        <v>1200</v>
      </c>
      <c r="B605" s="367" t="s">
        <v>1607</v>
      </c>
      <c r="C605" s="365" t="s">
        <v>20</v>
      </c>
      <c r="D605" s="365" t="s">
        <v>1608</v>
      </c>
      <c r="E605" s="502" t="s">
        <v>1203</v>
      </c>
      <c r="F605" s="502"/>
      <c r="G605" s="366" t="s">
        <v>62</v>
      </c>
      <c r="H605" s="369">
        <v>0.83330000000000004</v>
      </c>
      <c r="I605" s="368">
        <v>289.89999999999998</v>
      </c>
      <c r="J605" s="377">
        <v>241.57</v>
      </c>
    </row>
    <row r="606" spans="1:10" ht="26.45" customHeight="1">
      <c r="A606" s="376" t="s">
        <v>1200</v>
      </c>
      <c r="B606" s="367" t="s">
        <v>1605</v>
      </c>
      <c r="C606" s="365" t="s">
        <v>20</v>
      </c>
      <c r="D606" s="365" t="s">
        <v>1606</v>
      </c>
      <c r="E606" s="502" t="s">
        <v>1203</v>
      </c>
      <c r="F606" s="502"/>
      <c r="G606" s="366" t="s">
        <v>62</v>
      </c>
      <c r="H606" s="369">
        <v>0.66785709999999998</v>
      </c>
      <c r="I606" s="368">
        <v>26.78</v>
      </c>
      <c r="J606" s="377">
        <v>17.88</v>
      </c>
    </row>
    <row r="607" spans="1:10" ht="26.45" customHeight="1">
      <c r="A607" s="378"/>
      <c r="B607" s="381"/>
      <c r="C607" s="381"/>
      <c r="D607" s="381"/>
      <c r="E607" s="381" t="s">
        <v>1213</v>
      </c>
      <c r="F607" s="379">
        <v>7.98</v>
      </c>
      <c r="G607" s="381" t="s">
        <v>1214</v>
      </c>
      <c r="H607" s="379">
        <v>0</v>
      </c>
      <c r="I607" s="381" t="s">
        <v>1215</v>
      </c>
      <c r="J607" s="380">
        <v>7.98</v>
      </c>
    </row>
    <row r="608" spans="1:10" ht="26.45" customHeight="1" thickBot="1">
      <c r="A608" s="378"/>
      <c r="B608" s="381"/>
      <c r="C608" s="381"/>
      <c r="D608" s="381"/>
      <c r="E608" s="381" t="s">
        <v>1216</v>
      </c>
      <c r="F608" s="379">
        <v>78.98</v>
      </c>
      <c r="G608" s="381"/>
      <c r="H608" s="525" t="s">
        <v>1217</v>
      </c>
      <c r="I608" s="525"/>
      <c r="J608" s="380">
        <v>353.04</v>
      </c>
    </row>
    <row r="609" spans="1:10" ht="26.45" customHeight="1" thickTop="1">
      <c r="A609" s="382"/>
      <c r="B609" s="360"/>
      <c r="C609" s="360"/>
      <c r="D609" s="360"/>
      <c r="E609" s="360"/>
      <c r="F609" s="360"/>
      <c r="G609" s="360"/>
      <c r="H609" s="360"/>
      <c r="I609" s="360"/>
      <c r="J609" s="383"/>
    </row>
    <row r="610" spans="1:10" ht="15">
      <c r="A610" s="319" t="s">
        <v>179</v>
      </c>
      <c r="B610" s="355" t="s">
        <v>5</v>
      </c>
      <c r="C610" s="370" t="s">
        <v>6</v>
      </c>
      <c r="D610" s="370" t="s">
        <v>7</v>
      </c>
      <c r="E610" s="523" t="s">
        <v>1181</v>
      </c>
      <c r="F610" s="523"/>
      <c r="G610" s="354" t="s">
        <v>8</v>
      </c>
      <c r="H610" s="355" t="s">
        <v>9</v>
      </c>
      <c r="I610" s="355" t="s">
        <v>10</v>
      </c>
      <c r="J610" s="320" t="s">
        <v>12</v>
      </c>
    </row>
    <row r="611" spans="1:10" ht="14.45" customHeight="1">
      <c r="A611" s="323" t="s">
        <v>1182</v>
      </c>
      <c r="B611" s="357" t="s">
        <v>180</v>
      </c>
      <c r="C611" s="371" t="s">
        <v>20</v>
      </c>
      <c r="D611" s="371" t="s">
        <v>181</v>
      </c>
      <c r="E611" s="524" t="s">
        <v>1268</v>
      </c>
      <c r="F611" s="524"/>
      <c r="G611" s="356" t="s">
        <v>39</v>
      </c>
      <c r="H611" s="359">
        <v>1</v>
      </c>
      <c r="I611" s="358">
        <v>593.71</v>
      </c>
      <c r="J611" s="373">
        <v>593.71</v>
      </c>
    </row>
    <row r="612" spans="1:10" ht="14.45" customHeight="1">
      <c r="A612" s="374" t="s">
        <v>1184</v>
      </c>
      <c r="B612" s="362" t="s">
        <v>1492</v>
      </c>
      <c r="C612" s="372" t="s">
        <v>20</v>
      </c>
      <c r="D612" s="372" t="s">
        <v>1493</v>
      </c>
      <c r="E612" s="503" t="s">
        <v>1187</v>
      </c>
      <c r="F612" s="503"/>
      <c r="G612" s="361" t="s">
        <v>28</v>
      </c>
      <c r="H612" s="364">
        <v>0.7422493</v>
      </c>
      <c r="I612" s="363">
        <v>28.51</v>
      </c>
      <c r="J612" s="375">
        <v>21.16</v>
      </c>
    </row>
    <row r="613" spans="1:10" ht="26.45" customHeight="1">
      <c r="A613" s="374" t="s">
        <v>1184</v>
      </c>
      <c r="B613" s="362" t="s">
        <v>1245</v>
      </c>
      <c r="C613" s="372" t="s">
        <v>20</v>
      </c>
      <c r="D613" s="372" t="s">
        <v>1246</v>
      </c>
      <c r="E613" s="503" t="s">
        <v>1187</v>
      </c>
      <c r="F613" s="503"/>
      <c r="G613" s="361" t="s">
        <v>28</v>
      </c>
      <c r="H613" s="364">
        <v>0.37112469999999997</v>
      </c>
      <c r="I613" s="363">
        <v>23.48</v>
      </c>
      <c r="J613" s="375">
        <v>8.7100000000000009</v>
      </c>
    </row>
    <row r="614" spans="1:10" ht="26.45" customHeight="1">
      <c r="A614" s="376" t="s">
        <v>1200</v>
      </c>
      <c r="B614" s="367" t="s">
        <v>1609</v>
      </c>
      <c r="C614" s="365" t="s">
        <v>20</v>
      </c>
      <c r="D614" s="365" t="s">
        <v>1610</v>
      </c>
      <c r="E614" s="502" t="s">
        <v>1203</v>
      </c>
      <c r="F614" s="502"/>
      <c r="G614" s="366" t="s">
        <v>39</v>
      </c>
      <c r="H614" s="369">
        <v>1</v>
      </c>
      <c r="I614" s="368">
        <v>528.71</v>
      </c>
      <c r="J614" s="377">
        <v>528.71</v>
      </c>
    </row>
    <row r="615" spans="1:10" ht="39.6" customHeight="1">
      <c r="A615" s="376" t="s">
        <v>1200</v>
      </c>
      <c r="B615" s="367" t="s">
        <v>1601</v>
      </c>
      <c r="C615" s="365" t="s">
        <v>20</v>
      </c>
      <c r="D615" s="365" t="s">
        <v>1602</v>
      </c>
      <c r="E615" s="502" t="s">
        <v>1203</v>
      </c>
      <c r="F615" s="502"/>
      <c r="G615" s="366" t="s">
        <v>62</v>
      </c>
      <c r="H615" s="369">
        <v>17.413</v>
      </c>
      <c r="I615" s="368">
        <v>0.22</v>
      </c>
      <c r="J615" s="377">
        <v>3.83</v>
      </c>
    </row>
    <row r="616" spans="1:10" ht="26.45" customHeight="1">
      <c r="A616" s="376" t="s">
        <v>1200</v>
      </c>
      <c r="B616" s="367" t="s">
        <v>1605</v>
      </c>
      <c r="C616" s="365" t="s">
        <v>20</v>
      </c>
      <c r="D616" s="365" t="s">
        <v>1606</v>
      </c>
      <c r="E616" s="502" t="s">
        <v>1203</v>
      </c>
      <c r="F616" s="502"/>
      <c r="G616" s="366" t="s">
        <v>62</v>
      </c>
      <c r="H616" s="369">
        <v>1.1688000000000001</v>
      </c>
      <c r="I616" s="368">
        <v>26.78</v>
      </c>
      <c r="J616" s="377">
        <v>31.3</v>
      </c>
    </row>
    <row r="617" spans="1:10" ht="26.45" customHeight="1">
      <c r="A617" s="378"/>
      <c r="B617" s="381"/>
      <c r="C617" s="381"/>
      <c r="D617" s="381"/>
      <c r="E617" s="381" t="s">
        <v>1213</v>
      </c>
      <c r="F617" s="379">
        <v>18.940000000000001</v>
      </c>
      <c r="G617" s="381" t="s">
        <v>1214</v>
      </c>
      <c r="H617" s="379">
        <v>0</v>
      </c>
      <c r="I617" s="381" t="s">
        <v>1215</v>
      </c>
      <c r="J617" s="380">
        <v>18.940000000000001</v>
      </c>
    </row>
    <row r="618" spans="1:10" ht="15" customHeight="1" thickBot="1">
      <c r="A618" s="378"/>
      <c r="B618" s="381"/>
      <c r="C618" s="381"/>
      <c r="D618" s="381"/>
      <c r="E618" s="381" t="s">
        <v>1216</v>
      </c>
      <c r="F618" s="379">
        <v>171.1</v>
      </c>
      <c r="G618" s="381"/>
      <c r="H618" s="525" t="s">
        <v>1217</v>
      </c>
      <c r="I618" s="525"/>
      <c r="J618" s="380">
        <v>764.81</v>
      </c>
    </row>
    <row r="619" spans="1:10" ht="14.45" customHeight="1" thickTop="1">
      <c r="A619" s="382"/>
      <c r="B619" s="360"/>
      <c r="C619" s="360"/>
      <c r="D619" s="360"/>
      <c r="E619" s="360"/>
      <c r="F619" s="360"/>
      <c r="G619" s="360"/>
      <c r="H619" s="360"/>
      <c r="I619" s="360"/>
      <c r="J619" s="383"/>
    </row>
    <row r="620" spans="1:10" ht="14.45" customHeight="1">
      <c r="A620" s="319" t="s">
        <v>182</v>
      </c>
      <c r="B620" s="355" t="s">
        <v>5</v>
      </c>
      <c r="C620" s="370" t="s">
        <v>6</v>
      </c>
      <c r="D620" s="370" t="s">
        <v>7</v>
      </c>
      <c r="E620" s="523" t="s">
        <v>1181</v>
      </c>
      <c r="F620" s="523"/>
      <c r="G620" s="354" t="s">
        <v>8</v>
      </c>
      <c r="H620" s="355" t="s">
        <v>9</v>
      </c>
      <c r="I620" s="355" t="s">
        <v>10</v>
      </c>
      <c r="J620" s="320" t="s">
        <v>12</v>
      </c>
    </row>
    <row r="621" spans="1:10" ht="76.5">
      <c r="A621" s="323" t="s">
        <v>1182</v>
      </c>
      <c r="B621" s="357" t="s">
        <v>183</v>
      </c>
      <c r="C621" s="371" t="s">
        <v>20</v>
      </c>
      <c r="D621" s="371" t="s">
        <v>184</v>
      </c>
      <c r="E621" s="524" t="s">
        <v>1268</v>
      </c>
      <c r="F621" s="524"/>
      <c r="G621" s="356" t="s">
        <v>39</v>
      </c>
      <c r="H621" s="359">
        <v>1</v>
      </c>
      <c r="I621" s="358">
        <v>303.3</v>
      </c>
      <c r="J621" s="373">
        <v>303.3</v>
      </c>
    </row>
    <row r="622" spans="1:10" ht="26.45" customHeight="1">
      <c r="A622" s="374" t="s">
        <v>1184</v>
      </c>
      <c r="B622" s="362" t="s">
        <v>1492</v>
      </c>
      <c r="C622" s="372" t="s">
        <v>20</v>
      </c>
      <c r="D622" s="372" t="s">
        <v>1493</v>
      </c>
      <c r="E622" s="503" t="s">
        <v>1187</v>
      </c>
      <c r="F622" s="503"/>
      <c r="G622" s="361" t="s">
        <v>28</v>
      </c>
      <c r="H622" s="364">
        <v>0.31187730000000002</v>
      </c>
      <c r="I622" s="363">
        <v>28.51</v>
      </c>
      <c r="J622" s="375">
        <v>8.89</v>
      </c>
    </row>
    <row r="623" spans="1:10" ht="39.6" customHeight="1">
      <c r="A623" s="374" t="s">
        <v>1184</v>
      </c>
      <c r="B623" s="362" t="s">
        <v>1245</v>
      </c>
      <c r="C623" s="372" t="s">
        <v>20</v>
      </c>
      <c r="D623" s="372" t="s">
        <v>1246</v>
      </c>
      <c r="E623" s="503" t="s">
        <v>1187</v>
      </c>
      <c r="F623" s="503"/>
      <c r="G623" s="361" t="s">
        <v>28</v>
      </c>
      <c r="H623" s="364">
        <v>0.15593860000000001</v>
      </c>
      <c r="I623" s="363">
        <v>23.48</v>
      </c>
      <c r="J623" s="375">
        <v>3.66</v>
      </c>
    </row>
    <row r="624" spans="1:10" ht="26.45" customHeight="1">
      <c r="A624" s="376" t="s">
        <v>1200</v>
      </c>
      <c r="B624" s="367" t="s">
        <v>1601</v>
      </c>
      <c r="C624" s="365" t="s">
        <v>20</v>
      </c>
      <c r="D624" s="365" t="s">
        <v>1602</v>
      </c>
      <c r="E624" s="502" t="s">
        <v>1203</v>
      </c>
      <c r="F624" s="502"/>
      <c r="G624" s="366" t="s">
        <v>62</v>
      </c>
      <c r="H624" s="369">
        <v>7.3</v>
      </c>
      <c r="I624" s="368">
        <v>0.22</v>
      </c>
      <c r="J624" s="377">
        <v>1.6</v>
      </c>
    </row>
    <row r="625" spans="1:10" ht="26.45" customHeight="1">
      <c r="A625" s="376" t="s">
        <v>1200</v>
      </c>
      <c r="B625" s="367" t="s">
        <v>1611</v>
      </c>
      <c r="C625" s="365" t="s">
        <v>20</v>
      </c>
      <c r="D625" s="365" t="s">
        <v>1612</v>
      </c>
      <c r="E625" s="502" t="s">
        <v>1203</v>
      </c>
      <c r="F625" s="502"/>
      <c r="G625" s="366" t="s">
        <v>62</v>
      </c>
      <c r="H625" s="369">
        <v>0.55600000000000005</v>
      </c>
      <c r="I625" s="368">
        <v>491.13</v>
      </c>
      <c r="J625" s="377">
        <v>273.06</v>
      </c>
    </row>
    <row r="626" spans="1:10">
      <c r="A626" s="376" t="s">
        <v>1200</v>
      </c>
      <c r="B626" s="367" t="s">
        <v>1605</v>
      </c>
      <c r="C626" s="365" t="s">
        <v>20</v>
      </c>
      <c r="D626" s="365" t="s">
        <v>1606</v>
      </c>
      <c r="E626" s="502" t="s">
        <v>1203</v>
      </c>
      <c r="F626" s="502"/>
      <c r="G626" s="366" t="s">
        <v>62</v>
      </c>
      <c r="H626" s="369">
        <v>0.60107140000000003</v>
      </c>
      <c r="I626" s="368">
        <v>26.78</v>
      </c>
      <c r="J626" s="377">
        <v>16.09</v>
      </c>
    </row>
    <row r="627" spans="1:10" ht="14.45" customHeight="1">
      <c r="A627" s="378"/>
      <c r="B627" s="381"/>
      <c r="C627" s="381"/>
      <c r="D627" s="381"/>
      <c r="E627" s="381" t="s">
        <v>1213</v>
      </c>
      <c r="F627" s="379">
        <v>7.96</v>
      </c>
      <c r="G627" s="381" t="s">
        <v>1214</v>
      </c>
      <c r="H627" s="379">
        <v>0</v>
      </c>
      <c r="I627" s="381" t="s">
        <v>1215</v>
      </c>
      <c r="J627" s="380">
        <v>7.96</v>
      </c>
    </row>
    <row r="628" spans="1:10" ht="14.45" customHeight="1" thickBot="1">
      <c r="A628" s="378"/>
      <c r="B628" s="381"/>
      <c r="C628" s="381"/>
      <c r="D628" s="381"/>
      <c r="E628" s="381" t="s">
        <v>1216</v>
      </c>
      <c r="F628" s="379">
        <v>87.41</v>
      </c>
      <c r="G628" s="381"/>
      <c r="H628" s="525" t="s">
        <v>1217</v>
      </c>
      <c r="I628" s="525"/>
      <c r="J628" s="380">
        <v>390.71</v>
      </c>
    </row>
    <row r="629" spans="1:10" ht="14.45" customHeight="1" thickTop="1">
      <c r="A629" s="382"/>
      <c r="B629" s="360"/>
      <c r="C629" s="360"/>
      <c r="D629" s="360"/>
      <c r="E629" s="360"/>
      <c r="F629" s="360"/>
      <c r="G629" s="360"/>
      <c r="H629" s="360"/>
      <c r="I629" s="360"/>
      <c r="J629" s="383"/>
    </row>
    <row r="630" spans="1:10" ht="15">
      <c r="A630" s="319" t="s">
        <v>185</v>
      </c>
      <c r="B630" s="355" t="s">
        <v>5</v>
      </c>
      <c r="C630" s="370" t="s">
        <v>6</v>
      </c>
      <c r="D630" s="370" t="s">
        <v>7</v>
      </c>
      <c r="E630" s="523" t="s">
        <v>1181</v>
      </c>
      <c r="F630" s="523"/>
      <c r="G630" s="354" t="s">
        <v>8</v>
      </c>
      <c r="H630" s="355" t="s">
        <v>9</v>
      </c>
      <c r="I630" s="355" t="s">
        <v>10</v>
      </c>
      <c r="J630" s="320" t="s">
        <v>12</v>
      </c>
    </row>
    <row r="631" spans="1:10" ht="38.25" customHeight="1">
      <c r="A631" s="323" t="s">
        <v>1182</v>
      </c>
      <c r="B631" s="357" t="s">
        <v>186</v>
      </c>
      <c r="C631" s="371" t="s">
        <v>20</v>
      </c>
      <c r="D631" s="371" t="s">
        <v>187</v>
      </c>
      <c r="E631" s="524" t="s">
        <v>1317</v>
      </c>
      <c r="F631" s="524"/>
      <c r="G631" s="356" t="s">
        <v>39</v>
      </c>
      <c r="H631" s="359">
        <v>1</v>
      </c>
      <c r="I631" s="358">
        <v>501.41</v>
      </c>
      <c r="J631" s="373">
        <v>501.41</v>
      </c>
    </row>
    <row r="632" spans="1:10" ht="26.45" customHeight="1">
      <c r="A632" s="374" t="s">
        <v>1184</v>
      </c>
      <c r="B632" s="362" t="s">
        <v>1492</v>
      </c>
      <c r="C632" s="372" t="s">
        <v>20</v>
      </c>
      <c r="D632" s="372" t="s">
        <v>1493</v>
      </c>
      <c r="E632" s="503" t="s">
        <v>1187</v>
      </c>
      <c r="F632" s="503"/>
      <c r="G632" s="361" t="s">
        <v>28</v>
      </c>
      <c r="H632" s="364">
        <v>0.3826</v>
      </c>
      <c r="I632" s="363">
        <v>28.51</v>
      </c>
      <c r="J632" s="375">
        <v>10.9</v>
      </c>
    </row>
    <row r="633" spans="1:10" ht="26.45" customHeight="1">
      <c r="A633" s="374" t="s">
        <v>1184</v>
      </c>
      <c r="B633" s="362" t="s">
        <v>1245</v>
      </c>
      <c r="C633" s="372" t="s">
        <v>20</v>
      </c>
      <c r="D633" s="372" t="s">
        <v>1246</v>
      </c>
      <c r="E633" s="503" t="s">
        <v>1187</v>
      </c>
      <c r="F633" s="503"/>
      <c r="G633" s="361" t="s">
        <v>28</v>
      </c>
      <c r="H633" s="364">
        <v>0.191</v>
      </c>
      <c r="I633" s="363">
        <v>23.48</v>
      </c>
      <c r="J633" s="375">
        <v>4.4800000000000004</v>
      </c>
    </row>
    <row r="634" spans="1:10" ht="26.45" customHeight="1">
      <c r="A634" s="376" t="s">
        <v>1200</v>
      </c>
      <c r="B634" s="367" t="s">
        <v>1613</v>
      </c>
      <c r="C634" s="365" t="s">
        <v>20</v>
      </c>
      <c r="D634" s="365" t="s">
        <v>1614</v>
      </c>
      <c r="E634" s="502" t="s">
        <v>1203</v>
      </c>
      <c r="F634" s="502"/>
      <c r="G634" s="366" t="s">
        <v>1615</v>
      </c>
      <c r="H634" s="369">
        <v>0.88290000000000002</v>
      </c>
      <c r="I634" s="368">
        <v>40.520000000000003</v>
      </c>
      <c r="J634" s="377">
        <v>35.770000000000003</v>
      </c>
    </row>
    <row r="635" spans="1:10" ht="14.45" customHeight="1">
      <c r="A635" s="376" t="s">
        <v>1200</v>
      </c>
      <c r="B635" s="367" t="s">
        <v>1616</v>
      </c>
      <c r="C635" s="365" t="s">
        <v>20</v>
      </c>
      <c r="D635" s="365" t="s">
        <v>1617</v>
      </c>
      <c r="E635" s="502" t="s">
        <v>1203</v>
      </c>
      <c r="F635" s="502"/>
      <c r="G635" s="366" t="s">
        <v>62</v>
      </c>
      <c r="H635" s="369">
        <v>4.8166000000000002</v>
      </c>
      <c r="I635" s="368">
        <v>1.22</v>
      </c>
      <c r="J635" s="377">
        <v>5.87</v>
      </c>
    </row>
    <row r="636" spans="1:10" ht="38.25">
      <c r="A636" s="376" t="s">
        <v>1200</v>
      </c>
      <c r="B636" s="367" t="s">
        <v>1618</v>
      </c>
      <c r="C636" s="365" t="s">
        <v>20</v>
      </c>
      <c r="D636" s="365" t="s">
        <v>1619</v>
      </c>
      <c r="E636" s="502" t="s">
        <v>1203</v>
      </c>
      <c r="F636" s="502"/>
      <c r="G636" s="366" t="s">
        <v>22</v>
      </c>
      <c r="H636" s="369">
        <v>6.8503999999999996</v>
      </c>
      <c r="I636" s="368">
        <v>21.25</v>
      </c>
      <c r="J636" s="377">
        <v>145.57</v>
      </c>
    </row>
    <row r="637" spans="1:10" ht="38.25">
      <c r="A637" s="376" t="s">
        <v>1200</v>
      </c>
      <c r="B637" s="367" t="s">
        <v>1620</v>
      </c>
      <c r="C637" s="365" t="s">
        <v>20</v>
      </c>
      <c r="D637" s="365" t="s">
        <v>1621</v>
      </c>
      <c r="E637" s="502" t="s">
        <v>1203</v>
      </c>
      <c r="F637" s="502"/>
      <c r="G637" s="366" t="s">
        <v>62</v>
      </c>
      <c r="H637" s="369">
        <v>0.54730000000000001</v>
      </c>
      <c r="I637" s="368">
        <v>546</v>
      </c>
      <c r="J637" s="377">
        <v>298.82</v>
      </c>
    </row>
    <row r="638" spans="1:10" ht="14.45" customHeight="1">
      <c r="A638" s="378"/>
      <c r="B638" s="381"/>
      <c r="C638" s="381"/>
      <c r="D638" s="381"/>
      <c r="E638" s="381" t="s">
        <v>1213</v>
      </c>
      <c r="F638" s="379">
        <v>9.76</v>
      </c>
      <c r="G638" s="381" t="s">
        <v>1214</v>
      </c>
      <c r="H638" s="379">
        <v>0</v>
      </c>
      <c r="I638" s="381" t="s">
        <v>1215</v>
      </c>
      <c r="J638" s="380">
        <v>9.76</v>
      </c>
    </row>
    <row r="639" spans="1:10" ht="15" customHeight="1" thickBot="1">
      <c r="A639" s="378"/>
      <c r="B639" s="381"/>
      <c r="C639" s="381"/>
      <c r="D639" s="381"/>
      <c r="E639" s="381" t="s">
        <v>1216</v>
      </c>
      <c r="F639" s="379">
        <v>144.5</v>
      </c>
      <c r="G639" s="381"/>
      <c r="H639" s="525" t="s">
        <v>1217</v>
      </c>
      <c r="I639" s="525"/>
      <c r="J639" s="380">
        <v>645.91</v>
      </c>
    </row>
    <row r="640" spans="1:10" ht="15" thickTop="1">
      <c r="A640" s="382"/>
      <c r="B640" s="360"/>
      <c r="C640" s="360"/>
      <c r="D640" s="360"/>
      <c r="E640" s="360"/>
      <c r="F640" s="360"/>
      <c r="G640" s="360"/>
      <c r="H640" s="360"/>
      <c r="I640" s="360"/>
      <c r="J640" s="383"/>
    </row>
    <row r="641" spans="1:10" ht="39.6" customHeight="1">
      <c r="A641" s="319" t="s">
        <v>190</v>
      </c>
      <c r="B641" s="355" t="s">
        <v>5</v>
      </c>
      <c r="C641" s="370" t="s">
        <v>6</v>
      </c>
      <c r="D641" s="370" t="s">
        <v>7</v>
      </c>
      <c r="E641" s="523" t="s">
        <v>1181</v>
      </c>
      <c r="F641" s="523"/>
      <c r="G641" s="354" t="s">
        <v>8</v>
      </c>
      <c r="H641" s="355" t="s">
        <v>9</v>
      </c>
      <c r="I641" s="355" t="s">
        <v>10</v>
      </c>
      <c r="J641" s="320" t="s">
        <v>12</v>
      </c>
    </row>
    <row r="642" spans="1:10" ht="26.45" customHeight="1">
      <c r="A642" s="323" t="s">
        <v>1182</v>
      </c>
      <c r="B642" s="357" t="s">
        <v>191</v>
      </c>
      <c r="C642" s="371" t="s">
        <v>20</v>
      </c>
      <c r="D642" s="371" t="s">
        <v>192</v>
      </c>
      <c r="E642" s="524" t="s">
        <v>1622</v>
      </c>
      <c r="F642" s="524"/>
      <c r="G642" s="356" t="s">
        <v>62</v>
      </c>
      <c r="H642" s="359">
        <v>1</v>
      </c>
      <c r="I642" s="358">
        <v>4715.29</v>
      </c>
      <c r="J642" s="373">
        <v>4715.29</v>
      </c>
    </row>
    <row r="643" spans="1:10" ht="26.45" customHeight="1">
      <c r="A643" s="374" t="s">
        <v>1184</v>
      </c>
      <c r="B643" s="362" t="s">
        <v>1245</v>
      </c>
      <c r="C643" s="372" t="s">
        <v>20</v>
      </c>
      <c r="D643" s="372" t="s">
        <v>1246</v>
      </c>
      <c r="E643" s="503" t="s">
        <v>1187</v>
      </c>
      <c r="F643" s="503"/>
      <c r="G643" s="361" t="s">
        <v>28</v>
      </c>
      <c r="H643" s="364">
        <v>6.57</v>
      </c>
      <c r="I643" s="363">
        <v>23.48</v>
      </c>
      <c r="J643" s="375">
        <v>154.26</v>
      </c>
    </row>
    <row r="644" spans="1:10" ht="26.45" customHeight="1">
      <c r="A644" s="374" t="s">
        <v>1184</v>
      </c>
      <c r="B644" s="362" t="s">
        <v>1623</v>
      </c>
      <c r="C644" s="372" t="s">
        <v>20</v>
      </c>
      <c r="D644" s="372" t="s">
        <v>1624</v>
      </c>
      <c r="E644" s="503" t="s">
        <v>1187</v>
      </c>
      <c r="F644" s="503"/>
      <c r="G644" s="361" t="s">
        <v>28</v>
      </c>
      <c r="H644" s="364">
        <v>6.76</v>
      </c>
      <c r="I644" s="363">
        <v>28.13</v>
      </c>
      <c r="J644" s="375">
        <v>190.15</v>
      </c>
    </row>
    <row r="645" spans="1:10" ht="51">
      <c r="A645" s="376" t="s">
        <v>1200</v>
      </c>
      <c r="B645" s="367" t="s">
        <v>1625</v>
      </c>
      <c r="C645" s="365" t="s">
        <v>20</v>
      </c>
      <c r="D645" s="365" t="s">
        <v>1626</v>
      </c>
      <c r="E645" s="502" t="s">
        <v>1203</v>
      </c>
      <c r="F645" s="502"/>
      <c r="G645" s="366" t="s">
        <v>1403</v>
      </c>
      <c r="H645" s="369">
        <v>2</v>
      </c>
      <c r="I645" s="368">
        <v>153.91999999999999</v>
      </c>
      <c r="J645" s="377">
        <v>307.83999999999997</v>
      </c>
    </row>
    <row r="646" spans="1:10" ht="25.5">
      <c r="A646" s="376" t="s">
        <v>1200</v>
      </c>
      <c r="B646" s="367" t="s">
        <v>1627</v>
      </c>
      <c r="C646" s="365" t="s">
        <v>20</v>
      </c>
      <c r="D646" s="365" t="s">
        <v>1628</v>
      </c>
      <c r="E646" s="502" t="s">
        <v>1203</v>
      </c>
      <c r="F646" s="502"/>
      <c r="G646" s="366" t="s">
        <v>39</v>
      </c>
      <c r="H646" s="369">
        <v>3.78</v>
      </c>
      <c r="I646" s="368">
        <v>636</v>
      </c>
      <c r="J646" s="377">
        <v>2404.08</v>
      </c>
    </row>
    <row r="647" spans="1:10" ht="14.45" customHeight="1">
      <c r="A647" s="376" t="s">
        <v>1200</v>
      </c>
      <c r="B647" s="367" t="s">
        <v>1629</v>
      </c>
      <c r="C647" s="365" t="s">
        <v>20</v>
      </c>
      <c r="D647" s="365" t="s">
        <v>1630</v>
      </c>
      <c r="E647" s="502" t="s">
        <v>1203</v>
      </c>
      <c r="F647" s="502"/>
      <c r="G647" s="366" t="s">
        <v>62</v>
      </c>
      <c r="H647" s="369">
        <v>2</v>
      </c>
      <c r="I647" s="368">
        <v>829.48</v>
      </c>
      <c r="J647" s="377">
        <v>1658.96</v>
      </c>
    </row>
    <row r="648" spans="1:10">
      <c r="A648" s="378"/>
      <c r="B648" s="381"/>
      <c r="C648" s="381"/>
      <c r="D648" s="381"/>
      <c r="E648" s="381" t="s">
        <v>1213</v>
      </c>
      <c r="F648" s="379">
        <v>213.84</v>
      </c>
      <c r="G648" s="381" t="s">
        <v>1214</v>
      </c>
      <c r="H648" s="379">
        <v>0</v>
      </c>
      <c r="I648" s="381" t="s">
        <v>1215</v>
      </c>
      <c r="J648" s="380">
        <v>213.84</v>
      </c>
    </row>
    <row r="649" spans="1:10" ht="14.45" customHeight="1" thickBot="1">
      <c r="A649" s="378"/>
      <c r="B649" s="381"/>
      <c r="C649" s="381"/>
      <c r="D649" s="381"/>
      <c r="E649" s="381" t="s">
        <v>1216</v>
      </c>
      <c r="F649" s="379">
        <v>1358.94</v>
      </c>
      <c r="G649" s="381"/>
      <c r="H649" s="525" t="s">
        <v>1217</v>
      </c>
      <c r="I649" s="525"/>
      <c r="J649" s="380">
        <v>6074.23</v>
      </c>
    </row>
    <row r="650" spans="1:10" ht="39.6" customHeight="1" thickTop="1">
      <c r="A650" s="382"/>
      <c r="B650" s="360"/>
      <c r="C650" s="360"/>
      <c r="D650" s="360"/>
      <c r="E650" s="360"/>
      <c r="F650" s="360"/>
      <c r="G650" s="360"/>
      <c r="H650" s="360"/>
      <c r="I650" s="360"/>
      <c r="J650" s="383"/>
    </row>
    <row r="651" spans="1:10" ht="26.45" customHeight="1">
      <c r="A651" s="319" t="s">
        <v>197</v>
      </c>
      <c r="B651" s="355" t="s">
        <v>5</v>
      </c>
      <c r="C651" s="370" t="s">
        <v>6</v>
      </c>
      <c r="D651" s="370" t="s">
        <v>7</v>
      </c>
      <c r="E651" s="523" t="s">
        <v>1181</v>
      </c>
      <c r="F651" s="523"/>
      <c r="G651" s="354" t="s">
        <v>8</v>
      </c>
      <c r="H651" s="355" t="s">
        <v>9</v>
      </c>
      <c r="I651" s="355" t="s">
        <v>10</v>
      </c>
      <c r="J651" s="320" t="s">
        <v>12</v>
      </c>
    </row>
    <row r="652" spans="1:10" ht="26.45" customHeight="1">
      <c r="A652" s="323" t="s">
        <v>1182</v>
      </c>
      <c r="B652" s="357" t="s">
        <v>198</v>
      </c>
      <c r="C652" s="371" t="s">
        <v>20</v>
      </c>
      <c r="D652" s="371" t="s">
        <v>199</v>
      </c>
      <c r="E652" s="524" t="s">
        <v>1622</v>
      </c>
      <c r="F652" s="524"/>
      <c r="G652" s="356" t="s">
        <v>39</v>
      </c>
      <c r="H652" s="359">
        <v>1</v>
      </c>
      <c r="I652" s="358">
        <v>612.46</v>
      </c>
      <c r="J652" s="373">
        <v>612.46</v>
      </c>
    </row>
    <row r="653" spans="1:10" ht="38.25" customHeight="1">
      <c r="A653" s="374" t="s">
        <v>1184</v>
      </c>
      <c r="B653" s="362" t="s">
        <v>1245</v>
      </c>
      <c r="C653" s="372" t="s">
        <v>20</v>
      </c>
      <c r="D653" s="372" t="s">
        <v>1246</v>
      </c>
      <c r="E653" s="503" t="s">
        <v>1187</v>
      </c>
      <c r="F653" s="503"/>
      <c r="G653" s="361" t="s">
        <v>28</v>
      </c>
      <c r="H653" s="364">
        <v>0.60899999999999999</v>
      </c>
      <c r="I653" s="363">
        <v>23.48</v>
      </c>
      <c r="J653" s="375">
        <v>14.29</v>
      </c>
    </row>
    <row r="654" spans="1:10" ht="14.45" customHeight="1">
      <c r="A654" s="374" t="s">
        <v>1184</v>
      </c>
      <c r="B654" s="362" t="s">
        <v>1623</v>
      </c>
      <c r="C654" s="372" t="s">
        <v>20</v>
      </c>
      <c r="D654" s="372" t="s">
        <v>1624</v>
      </c>
      <c r="E654" s="503" t="s">
        <v>1187</v>
      </c>
      <c r="F654" s="503"/>
      <c r="G654" s="361" t="s">
        <v>28</v>
      </c>
      <c r="H654" s="364">
        <v>0.627</v>
      </c>
      <c r="I654" s="363">
        <v>28.13</v>
      </c>
      <c r="J654" s="375">
        <v>17.63</v>
      </c>
    </row>
    <row r="655" spans="1:10" ht="26.45" customHeight="1">
      <c r="A655" s="376" t="s">
        <v>1200</v>
      </c>
      <c r="B655" s="367" t="s">
        <v>1631</v>
      </c>
      <c r="C655" s="365" t="s">
        <v>20</v>
      </c>
      <c r="D655" s="365" t="s">
        <v>1632</v>
      </c>
      <c r="E655" s="502" t="s">
        <v>1203</v>
      </c>
      <c r="F655" s="502"/>
      <c r="G655" s="366" t="s">
        <v>22</v>
      </c>
      <c r="H655" s="369">
        <v>5.95</v>
      </c>
      <c r="I655" s="368">
        <v>13.3</v>
      </c>
      <c r="J655" s="377">
        <v>79.13</v>
      </c>
    </row>
    <row r="656" spans="1:10" ht="26.45" customHeight="1">
      <c r="A656" s="376" t="s">
        <v>1200</v>
      </c>
      <c r="B656" s="367" t="s">
        <v>1633</v>
      </c>
      <c r="C656" s="365" t="s">
        <v>20</v>
      </c>
      <c r="D656" s="365" t="s">
        <v>1634</v>
      </c>
      <c r="E656" s="502" t="s">
        <v>1203</v>
      </c>
      <c r="F656" s="502"/>
      <c r="G656" s="366" t="s">
        <v>39</v>
      </c>
      <c r="H656" s="369">
        <v>1</v>
      </c>
      <c r="I656" s="368">
        <v>483.75</v>
      </c>
      <c r="J656" s="377">
        <v>483.75</v>
      </c>
    </row>
    <row r="657" spans="1:10" ht="39.6" customHeight="1">
      <c r="A657" s="376" t="s">
        <v>1200</v>
      </c>
      <c r="B657" s="367" t="s">
        <v>1635</v>
      </c>
      <c r="C657" s="365" t="s">
        <v>20</v>
      </c>
      <c r="D657" s="365" t="s">
        <v>1636</v>
      </c>
      <c r="E657" s="502" t="s">
        <v>1203</v>
      </c>
      <c r="F657" s="502"/>
      <c r="G657" s="366" t="s">
        <v>22</v>
      </c>
      <c r="H657" s="369">
        <v>5.21</v>
      </c>
      <c r="I657" s="368">
        <v>3.39</v>
      </c>
      <c r="J657" s="377">
        <v>17.66</v>
      </c>
    </row>
    <row r="658" spans="1:10" ht="26.45" customHeight="1">
      <c r="A658" s="378"/>
      <c r="B658" s="381"/>
      <c r="C658" s="381"/>
      <c r="D658" s="381"/>
      <c r="E658" s="381" t="s">
        <v>1213</v>
      </c>
      <c r="F658" s="379">
        <v>19.82</v>
      </c>
      <c r="G658" s="381" t="s">
        <v>1214</v>
      </c>
      <c r="H658" s="379">
        <v>0</v>
      </c>
      <c r="I658" s="381" t="s">
        <v>1215</v>
      </c>
      <c r="J658" s="380">
        <v>19.82</v>
      </c>
    </row>
    <row r="659" spans="1:10" ht="26.45" customHeight="1" thickBot="1">
      <c r="A659" s="378"/>
      <c r="B659" s="381"/>
      <c r="C659" s="381"/>
      <c r="D659" s="381"/>
      <c r="E659" s="381" t="s">
        <v>1216</v>
      </c>
      <c r="F659" s="379">
        <v>176.51</v>
      </c>
      <c r="G659" s="381"/>
      <c r="H659" s="525" t="s">
        <v>1217</v>
      </c>
      <c r="I659" s="525"/>
      <c r="J659" s="380">
        <v>788.97</v>
      </c>
    </row>
    <row r="660" spans="1:10" ht="15" customHeight="1" thickTop="1">
      <c r="A660" s="382"/>
      <c r="B660" s="360"/>
      <c r="C660" s="360"/>
      <c r="D660" s="360"/>
      <c r="E660" s="360"/>
      <c r="F660" s="360"/>
      <c r="G660" s="360"/>
      <c r="H660" s="360"/>
      <c r="I660" s="360"/>
      <c r="J660" s="383"/>
    </row>
    <row r="661" spans="1:10" ht="15">
      <c r="A661" s="319" t="s">
        <v>204</v>
      </c>
      <c r="B661" s="355" t="s">
        <v>5</v>
      </c>
      <c r="C661" s="370" t="s">
        <v>6</v>
      </c>
      <c r="D661" s="370" t="s">
        <v>7</v>
      </c>
      <c r="E661" s="523" t="s">
        <v>1181</v>
      </c>
      <c r="F661" s="523"/>
      <c r="G661" s="354" t="s">
        <v>8</v>
      </c>
      <c r="H661" s="355" t="s">
        <v>9</v>
      </c>
      <c r="I661" s="355" t="s">
        <v>10</v>
      </c>
      <c r="J661" s="320" t="s">
        <v>12</v>
      </c>
    </row>
    <row r="662" spans="1:10" ht="14.45" customHeight="1">
      <c r="A662" s="323" t="s">
        <v>1182</v>
      </c>
      <c r="B662" s="357" t="s">
        <v>205</v>
      </c>
      <c r="C662" s="371" t="s">
        <v>20</v>
      </c>
      <c r="D662" s="371" t="s">
        <v>206</v>
      </c>
      <c r="E662" s="524" t="s">
        <v>1343</v>
      </c>
      <c r="F662" s="524"/>
      <c r="G662" s="356" t="s">
        <v>39</v>
      </c>
      <c r="H662" s="359">
        <v>1</v>
      </c>
      <c r="I662" s="358">
        <v>47.12</v>
      </c>
      <c r="J662" s="373">
        <v>47.12</v>
      </c>
    </row>
    <row r="663" spans="1:10" ht="14.45" customHeight="1">
      <c r="A663" s="374" t="s">
        <v>1184</v>
      </c>
      <c r="B663" s="362" t="s">
        <v>1637</v>
      </c>
      <c r="C663" s="372" t="s">
        <v>20</v>
      </c>
      <c r="D663" s="372" t="s">
        <v>1638</v>
      </c>
      <c r="E663" s="503" t="s">
        <v>1187</v>
      </c>
      <c r="F663" s="503"/>
      <c r="G663" s="361" t="s">
        <v>28</v>
      </c>
      <c r="H663" s="364">
        <v>0.21299999999999999</v>
      </c>
      <c r="I663" s="363">
        <v>24.28</v>
      </c>
      <c r="J663" s="375">
        <v>5.17</v>
      </c>
    </row>
    <row r="664" spans="1:10" ht="25.5" customHeight="1">
      <c r="A664" s="374" t="s">
        <v>1184</v>
      </c>
      <c r="B664" s="362" t="s">
        <v>1245</v>
      </c>
      <c r="C664" s="372" t="s">
        <v>20</v>
      </c>
      <c r="D664" s="372" t="s">
        <v>1246</v>
      </c>
      <c r="E664" s="503" t="s">
        <v>1187</v>
      </c>
      <c r="F664" s="503"/>
      <c r="G664" s="361" t="s">
        <v>28</v>
      </c>
      <c r="H664" s="364">
        <v>0.106</v>
      </c>
      <c r="I664" s="363">
        <v>23.48</v>
      </c>
      <c r="J664" s="375">
        <v>2.48</v>
      </c>
    </row>
    <row r="665" spans="1:10" ht="13.9" customHeight="1">
      <c r="A665" s="374" t="s">
        <v>1184</v>
      </c>
      <c r="B665" s="362" t="s">
        <v>1639</v>
      </c>
      <c r="C665" s="372" t="s">
        <v>20</v>
      </c>
      <c r="D665" s="372" t="s">
        <v>1640</v>
      </c>
      <c r="E665" s="503" t="s">
        <v>1192</v>
      </c>
      <c r="F665" s="503"/>
      <c r="G665" s="361" t="s">
        <v>1193</v>
      </c>
      <c r="H665" s="364">
        <v>6.7999999999999996E-3</v>
      </c>
      <c r="I665" s="363">
        <v>26.15</v>
      </c>
      <c r="J665" s="375">
        <v>0.17</v>
      </c>
    </row>
    <row r="666" spans="1:10" ht="26.45" customHeight="1">
      <c r="A666" s="374" t="s">
        <v>1184</v>
      </c>
      <c r="B666" s="362" t="s">
        <v>1641</v>
      </c>
      <c r="C666" s="372" t="s">
        <v>20</v>
      </c>
      <c r="D666" s="372" t="s">
        <v>1642</v>
      </c>
      <c r="E666" s="503" t="s">
        <v>1192</v>
      </c>
      <c r="F666" s="503"/>
      <c r="G666" s="361" t="s">
        <v>1196</v>
      </c>
      <c r="H666" s="364">
        <v>9.4000000000000004E-3</v>
      </c>
      <c r="I666" s="363">
        <v>24.86</v>
      </c>
      <c r="J666" s="375">
        <v>0.23</v>
      </c>
    </row>
    <row r="667" spans="1:10" ht="39.6" customHeight="1">
      <c r="A667" s="376" t="s">
        <v>1200</v>
      </c>
      <c r="B667" s="367" t="s">
        <v>1643</v>
      </c>
      <c r="C667" s="365" t="s">
        <v>20</v>
      </c>
      <c r="D667" s="365" t="s">
        <v>1644</v>
      </c>
      <c r="E667" s="502" t="s">
        <v>1203</v>
      </c>
      <c r="F667" s="502"/>
      <c r="G667" s="366" t="s">
        <v>1562</v>
      </c>
      <c r="H667" s="369">
        <v>7.0000000000000001E-3</v>
      </c>
      <c r="I667" s="368">
        <v>222.76</v>
      </c>
      <c r="J667" s="377">
        <v>1.55</v>
      </c>
    </row>
    <row r="668" spans="1:10" ht="26.45" customHeight="1">
      <c r="A668" s="376" t="s">
        <v>1200</v>
      </c>
      <c r="B668" s="367" t="s">
        <v>1645</v>
      </c>
      <c r="C668" s="365" t="s">
        <v>20</v>
      </c>
      <c r="D668" s="365" t="s">
        <v>1646</v>
      </c>
      <c r="E668" s="502" t="s">
        <v>1203</v>
      </c>
      <c r="F668" s="502"/>
      <c r="G668" s="366" t="s">
        <v>101</v>
      </c>
      <c r="H668" s="369">
        <v>4.3330000000000002</v>
      </c>
      <c r="I668" s="368">
        <v>8.66</v>
      </c>
      <c r="J668" s="377">
        <v>37.520000000000003</v>
      </c>
    </row>
    <row r="669" spans="1:10" ht="26.45" customHeight="1">
      <c r="A669" s="378"/>
      <c r="B669" s="381"/>
      <c r="C669" s="381"/>
      <c r="D669" s="381"/>
      <c r="E669" s="381" t="s">
        <v>1213</v>
      </c>
      <c r="F669" s="379">
        <v>5.01</v>
      </c>
      <c r="G669" s="381" t="s">
        <v>1214</v>
      </c>
      <c r="H669" s="379">
        <v>0</v>
      </c>
      <c r="I669" s="381" t="s">
        <v>1215</v>
      </c>
      <c r="J669" s="380">
        <v>5.01</v>
      </c>
    </row>
    <row r="670" spans="1:10" ht="14.45" customHeight="1" thickBot="1">
      <c r="A670" s="378"/>
      <c r="B670" s="381"/>
      <c r="C670" s="381"/>
      <c r="D670" s="381"/>
      <c r="E670" s="381" t="s">
        <v>1216</v>
      </c>
      <c r="F670" s="379">
        <v>13.57</v>
      </c>
      <c r="G670" s="381"/>
      <c r="H670" s="525" t="s">
        <v>1217</v>
      </c>
      <c r="I670" s="525"/>
      <c r="J670" s="380">
        <v>60.69</v>
      </c>
    </row>
    <row r="671" spans="1:10" ht="26.45" customHeight="1" thickTop="1">
      <c r="A671" s="382"/>
      <c r="B671" s="360"/>
      <c r="C671" s="360"/>
      <c r="D671" s="360"/>
      <c r="E671" s="360"/>
      <c r="F671" s="360"/>
      <c r="G671" s="360"/>
      <c r="H671" s="360"/>
      <c r="I671" s="360"/>
      <c r="J671" s="383"/>
    </row>
    <row r="672" spans="1:10" ht="26.45" customHeight="1">
      <c r="A672" s="319" t="s">
        <v>207</v>
      </c>
      <c r="B672" s="355" t="s">
        <v>5</v>
      </c>
      <c r="C672" s="370" t="s">
        <v>6</v>
      </c>
      <c r="D672" s="370" t="s">
        <v>7</v>
      </c>
      <c r="E672" s="523" t="s">
        <v>1181</v>
      </c>
      <c r="F672" s="523"/>
      <c r="G672" s="354" t="s">
        <v>8</v>
      </c>
      <c r="H672" s="355" t="s">
        <v>9</v>
      </c>
      <c r="I672" s="355" t="s">
        <v>10</v>
      </c>
      <c r="J672" s="320" t="s">
        <v>12</v>
      </c>
    </row>
    <row r="673" spans="1:10" ht="26.45" customHeight="1">
      <c r="A673" s="323" t="s">
        <v>1182</v>
      </c>
      <c r="B673" s="357" t="s">
        <v>208</v>
      </c>
      <c r="C673" s="371" t="s">
        <v>20</v>
      </c>
      <c r="D673" s="371" t="s">
        <v>209</v>
      </c>
      <c r="E673" s="524" t="s">
        <v>1343</v>
      </c>
      <c r="F673" s="524"/>
      <c r="G673" s="356" t="s">
        <v>62</v>
      </c>
      <c r="H673" s="359">
        <v>1</v>
      </c>
      <c r="I673" s="358">
        <v>790.09</v>
      </c>
      <c r="J673" s="373">
        <v>790.09</v>
      </c>
    </row>
    <row r="674" spans="1:10" ht="39.6" customHeight="1">
      <c r="A674" s="374" t="s">
        <v>1184</v>
      </c>
      <c r="B674" s="362" t="s">
        <v>1637</v>
      </c>
      <c r="C674" s="372" t="s">
        <v>20</v>
      </c>
      <c r="D674" s="372" t="s">
        <v>1638</v>
      </c>
      <c r="E674" s="503" t="s">
        <v>1187</v>
      </c>
      <c r="F674" s="503"/>
      <c r="G674" s="361" t="s">
        <v>28</v>
      </c>
      <c r="H674" s="364">
        <v>1.4219999999999999</v>
      </c>
      <c r="I674" s="363">
        <v>24.28</v>
      </c>
      <c r="J674" s="375">
        <v>34.520000000000003</v>
      </c>
    </row>
    <row r="675" spans="1:10" ht="26.45" customHeight="1">
      <c r="A675" s="374" t="s">
        <v>1184</v>
      </c>
      <c r="B675" s="362" t="s">
        <v>1245</v>
      </c>
      <c r="C675" s="372" t="s">
        <v>20</v>
      </c>
      <c r="D675" s="372" t="s">
        <v>1246</v>
      </c>
      <c r="E675" s="503" t="s">
        <v>1187</v>
      </c>
      <c r="F675" s="503"/>
      <c r="G675" s="361" t="s">
        <v>28</v>
      </c>
      <c r="H675" s="364">
        <v>0.32800000000000001</v>
      </c>
      <c r="I675" s="363">
        <v>23.48</v>
      </c>
      <c r="J675" s="375">
        <v>7.7</v>
      </c>
    </row>
    <row r="676" spans="1:10" ht="25.5" customHeight="1">
      <c r="A676" s="374" t="s">
        <v>1184</v>
      </c>
      <c r="B676" s="362" t="s">
        <v>1647</v>
      </c>
      <c r="C676" s="372" t="s">
        <v>20</v>
      </c>
      <c r="D676" s="372" t="s">
        <v>1648</v>
      </c>
      <c r="E676" s="503" t="s">
        <v>1343</v>
      </c>
      <c r="F676" s="503"/>
      <c r="G676" s="361" t="s">
        <v>62</v>
      </c>
      <c r="H676" s="364">
        <v>1</v>
      </c>
      <c r="I676" s="363">
        <v>198.17</v>
      </c>
      <c r="J676" s="375">
        <v>198.17</v>
      </c>
    </row>
    <row r="677" spans="1:10" ht="14.45" customHeight="1">
      <c r="A677" s="376" t="s">
        <v>1200</v>
      </c>
      <c r="B677" s="367" t="s">
        <v>1649</v>
      </c>
      <c r="C677" s="365" t="s">
        <v>20</v>
      </c>
      <c r="D677" s="365" t="s">
        <v>1650</v>
      </c>
      <c r="E677" s="502" t="s">
        <v>1203</v>
      </c>
      <c r="F677" s="502"/>
      <c r="G677" s="366" t="s">
        <v>101</v>
      </c>
      <c r="H677" s="369">
        <v>12.98</v>
      </c>
      <c r="I677" s="368">
        <v>8.02</v>
      </c>
      <c r="J677" s="377">
        <v>104.09</v>
      </c>
    </row>
    <row r="678" spans="1:10">
      <c r="A678" s="376" t="s">
        <v>1200</v>
      </c>
      <c r="B678" s="367" t="s">
        <v>1651</v>
      </c>
      <c r="C678" s="365" t="s">
        <v>20</v>
      </c>
      <c r="D678" s="365" t="s">
        <v>1652</v>
      </c>
      <c r="E678" s="502" t="s">
        <v>1203</v>
      </c>
      <c r="F678" s="502"/>
      <c r="G678" s="366" t="s">
        <v>101</v>
      </c>
      <c r="H678" s="369">
        <v>0.23400000000000001</v>
      </c>
      <c r="I678" s="368">
        <v>51.84</v>
      </c>
      <c r="J678" s="377">
        <v>12.13</v>
      </c>
    </row>
    <row r="679" spans="1:10" ht="26.45" customHeight="1">
      <c r="A679" s="376" t="s">
        <v>1200</v>
      </c>
      <c r="B679" s="367" t="s">
        <v>1653</v>
      </c>
      <c r="C679" s="365" t="s">
        <v>20</v>
      </c>
      <c r="D679" s="365" t="s">
        <v>1654</v>
      </c>
      <c r="E679" s="502" t="s">
        <v>1203</v>
      </c>
      <c r="F679" s="502"/>
      <c r="G679" s="366" t="s">
        <v>101</v>
      </c>
      <c r="H679" s="369">
        <v>51.3</v>
      </c>
      <c r="I679" s="368">
        <v>8.4499999999999993</v>
      </c>
      <c r="J679" s="377">
        <v>433.48</v>
      </c>
    </row>
    <row r="680" spans="1:10" ht="26.45" customHeight="1">
      <c r="A680" s="378"/>
      <c r="B680" s="381"/>
      <c r="C680" s="381"/>
      <c r="D680" s="381"/>
      <c r="E680" s="381" t="s">
        <v>1213</v>
      </c>
      <c r="F680" s="379">
        <v>91.86</v>
      </c>
      <c r="G680" s="381" t="s">
        <v>1214</v>
      </c>
      <c r="H680" s="379">
        <v>0</v>
      </c>
      <c r="I680" s="381" t="s">
        <v>1215</v>
      </c>
      <c r="J680" s="380">
        <v>91.86</v>
      </c>
    </row>
    <row r="681" spans="1:10" ht="39.6" customHeight="1" thickBot="1">
      <c r="A681" s="378"/>
      <c r="B681" s="381"/>
      <c r="C681" s="381"/>
      <c r="D681" s="381"/>
      <c r="E681" s="381" t="s">
        <v>1216</v>
      </c>
      <c r="F681" s="379">
        <v>227.7</v>
      </c>
      <c r="G681" s="381"/>
      <c r="H681" s="525" t="s">
        <v>1217</v>
      </c>
      <c r="I681" s="525"/>
      <c r="J681" s="380">
        <v>1017.79</v>
      </c>
    </row>
    <row r="682" spans="1:10" ht="26.45" customHeight="1" thickTop="1">
      <c r="A682" s="382"/>
      <c r="B682" s="360"/>
      <c r="C682" s="360"/>
      <c r="D682" s="360"/>
      <c r="E682" s="360"/>
      <c r="F682" s="360"/>
      <c r="G682" s="360"/>
      <c r="H682" s="360"/>
      <c r="I682" s="360"/>
      <c r="J682" s="383"/>
    </row>
    <row r="683" spans="1:10" ht="14.45" customHeight="1">
      <c r="A683" s="319" t="s">
        <v>210</v>
      </c>
      <c r="B683" s="355" t="s">
        <v>5</v>
      </c>
      <c r="C683" s="370" t="s">
        <v>6</v>
      </c>
      <c r="D683" s="370" t="s">
        <v>7</v>
      </c>
      <c r="E683" s="523" t="s">
        <v>1181</v>
      </c>
      <c r="F683" s="523"/>
      <c r="G683" s="354" t="s">
        <v>8</v>
      </c>
      <c r="H683" s="355" t="s">
        <v>9</v>
      </c>
      <c r="I683" s="355" t="s">
        <v>10</v>
      </c>
      <c r="J683" s="320" t="s">
        <v>12</v>
      </c>
    </row>
    <row r="684" spans="1:10" ht="14.45" customHeight="1">
      <c r="A684" s="323" t="s">
        <v>1182</v>
      </c>
      <c r="B684" s="357" t="s">
        <v>211</v>
      </c>
      <c r="C684" s="371" t="s">
        <v>20</v>
      </c>
      <c r="D684" s="371" t="s">
        <v>212</v>
      </c>
      <c r="E684" s="524" t="s">
        <v>1343</v>
      </c>
      <c r="F684" s="524"/>
      <c r="G684" s="356" t="s">
        <v>62</v>
      </c>
      <c r="H684" s="359">
        <v>1</v>
      </c>
      <c r="I684" s="358">
        <v>1124.48</v>
      </c>
      <c r="J684" s="373">
        <v>1124.48</v>
      </c>
    </row>
    <row r="685" spans="1:10" ht="25.5" customHeight="1">
      <c r="A685" s="374" t="s">
        <v>1184</v>
      </c>
      <c r="B685" s="362" t="s">
        <v>1637</v>
      </c>
      <c r="C685" s="372" t="s">
        <v>20</v>
      </c>
      <c r="D685" s="372" t="s">
        <v>1638</v>
      </c>
      <c r="E685" s="503" t="s">
        <v>1187</v>
      </c>
      <c r="F685" s="503"/>
      <c r="G685" s="361" t="s">
        <v>28</v>
      </c>
      <c r="H685" s="364">
        <v>2.133</v>
      </c>
      <c r="I685" s="363">
        <v>24.28</v>
      </c>
      <c r="J685" s="375">
        <v>51.78</v>
      </c>
    </row>
    <row r="686" spans="1:10" ht="25.5" customHeight="1">
      <c r="A686" s="374" t="s">
        <v>1184</v>
      </c>
      <c r="B686" s="362" t="s">
        <v>1245</v>
      </c>
      <c r="C686" s="372" t="s">
        <v>20</v>
      </c>
      <c r="D686" s="372" t="s">
        <v>1246</v>
      </c>
      <c r="E686" s="503" t="s">
        <v>1187</v>
      </c>
      <c r="F686" s="503"/>
      <c r="G686" s="361" t="s">
        <v>28</v>
      </c>
      <c r="H686" s="364">
        <v>0.49199999999999999</v>
      </c>
      <c r="I686" s="363">
        <v>23.48</v>
      </c>
      <c r="J686" s="375">
        <v>11.55</v>
      </c>
    </row>
    <row r="687" spans="1:10" ht="26.45" customHeight="1">
      <c r="A687" s="374" t="s">
        <v>1184</v>
      </c>
      <c r="B687" s="362" t="s">
        <v>1655</v>
      </c>
      <c r="C687" s="372" t="s">
        <v>20</v>
      </c>
      <c r="D687" s="372" t="s">
        <v>1656</v>
      </c>
      <c r="E687" s="503" t="s">
        <v>1343</v>
      </c>
      <c r="F687" s="503"/>
      <c r="G687" s="361" t="s">
        <v>62</v>
      </c>
      <c r="H687" s="364">
        <v>1</v>
      </c>
      <c r="I687" s="363">
        <v>242.54</v>
      </c>
      <c r="J687" s="375">
        <v>242.54</v>
      </c>
    </row>
    <row r="688" spans="1:10" ht="39.6" customHeight="1">
      <c r="A688" s="376" t="s">
        <v>1200</v>
      </c>
      <c r="B688" s="367" t="s">
        <v>1649</v>
      </c>
      <c r="C688" s="365" t="s">
        <v>20</v>
      </c>
      <c r="D688" s="365" t="s">
        <v>1650</v>
      </c>
      <c r="E688" s="502" t="s">
        <v>1203</v>
      </c>
      <c r="F688" s="502"/>
      <c r="G688" s="366" t="s">
        <v>101</v>
      </c>
      <c r="H688" s="369">
        <v>23.96</v>
      </c>
      <c r="I688" s="368">
        <v>8.02</v>
      </c>
      <c r="J688" s="377">
        <v>192.15</v>
      </c>
    </row>
    <row r="689" spans="1:10" ht="26.45" customHeight="1">
      <c r="A689" s="376" t="s">
        <v>1200</v>
      </c>
      <c r="B689" s="367" t="s">
        <v>1651</v>
      </c>
      <c r="C689" s="365" t="s">
        <v>20</v>
      </c>
      <c r="D689" s="365" t="s">
        <v>1652</v>
      </c>
      <c r="E689" s="502" t="s">
        <v>1203</v>
      </c>
      <c r="F689" s="502"/>
      <c r="G689" s="366" t="s">
        <v>101</v>
      </c>
      <c r="H689" s="369">
        <v>0.378</v>
      </c>
      <c r="I689" s="368">
        <v>51.84</v>
      </c>
      <c r="J689" s="377">
        <v>19.59</v>
      </c>
    </row>
    <row r="690" spans="1:10" ht="39.6" customHeight="1">
      <c r="A690" s="376" t="s">
        <v>1200</v>
      </c>
      <c r="B690" s="367" t="s">
        <v>1653</v>
      </c>
      <c r="C690" s="365" t="s">
        <v>20</v>
      </c>
      <c r="D690" s="365" t="s">
        <v>1654</v>
      </c>
      <c r="E690" s="502" t="s">
        <v>1203</v>
      </c>
      <c r="F690" s="502"/>
      <c r="G690" s="366" t="s">
        <v>101</v>
      </c>
      <c r="H690" s="369">
        <v>71.819999999999993</v>
      </c>
      <c r="I690" s="368">
        <v>8.4499999999999993</v>
      </c>
      <c r="J690" s="377">
        <v>606.87</v>
      </c>
    </row>
    <row r="691" spans="1:10" ht="14.45" customHeight="1">
      <c r="A691" s="378"/>
      <c r="B691" s="381"/>
      <c r="C691" s="381"/>
      <c r="D691" s="381"/>
      <c r="E691" s="381" t="s">
        <v>1213</v>
      </c>
      <c r="F691" s="379">
        <v>133.35</v>
      </c>
      <c r="G691" s="381" t="s">
        <v>1214</v>
      </c>
      <c r="H691" s="379">
        <v>0</v>
      </c>
      <c r="I691" s="381" t="s">
        <v>1215</v>
      </c>
      <c r="J691" s="380">
        <v>133.35</v>
      </c>
    </row>
    <row r="692" spans="1:10" ht="15" customHeight="1" thickBot="1">
      <c r="A692" s="378"/>
      <c r="B692" s="381"/>
      <c r="C692" s="381"/>
      <c r="D692" s="381"/>
      <c r="E692" s="381" t="s">
        <v>1216</v>
      </c>
      <c r="F692" s="379">
        <v>324.07</v>
      </c>
      <c r="G692" s="381"/>
      <c r="H692" s="525" t="s">
        <v>1217</v>
      </c>
      <c r="I692" s="525"/>
      <c r="J692" s="380">
        <v>1448.55</v>
      </c>
    </row>
    <row r="693" spans="1:10" ht="14.45" customHeight="1" thickTop="1">
      <c r="A693" s="382"/>
      <c r="B693" s="360"/>
      <c r="C693" s="360"/>
      <c r="D693" s="360"/>
      <c r="E693" s="360"/>
      <c r="F693" s="360"/>
      <c r="G693" s="360"/>
      <c r="H693" s="360"/>
      <c r="I693" s="360"/>
      <c r="J693" s="383"/>
    </row>
    <row r="694" spans="1:10" ht="26.45" customHeight="1">
      <c r="A694" s="319" t="s">
        <v>215</v>
      </c>
      <c r="B694" s="355" t="s">
        <v>5</v>
      </c>
      <c r="C694" s="370" t="s">
        <v>6</v>
      </c>
      <c r="D694" s="370" t="s">
        <v>7</v>
      </c>
      <c r="E694" s="523" t="s">
        <v>1181</v>
      </c>
      <c r="F694" s="523"/>
      <c r="G694" s="354" t="s">
        <v>8</v>
      </c>
      <c r="H694" s="355" t="s">
        <v>9</v>
      </c>
      <c r="I694" s="355" t="s">
        <v>10</v>
      </c>
      <c r="J694" s="320" t="s">
        <v>12</v>
      </c>
    </row>
    <row r="695" spans="1:10" ht="39.6" customHeight="1">
      <c r="A695" s="323" t="s">
        <v>1182</v>
      </c>
      <c r="B695" s="357" t="s">
        <v>216</v>
      </c>
      <c r="C695" s="371" t="s">
        <v>20</v>
      </c>
      <c r="D695" s="371" t="s">
        <v>217</v>
      </c>
      <c r="E695" s="524" t="s">
        <v>1348</v>
      </c>
      <c r="F695" s="524"/>
      <c r="G695" s="356" t="s">
        <v>39</v>
      </c>
      <c r="H695" s="359">
        <v>1</v>
      </c>
      <c r="I695" s="358">
        <v>75.19</v>
      </c>
      <c r="J695" s="373">
        <v>75.19</v>
      </c>
    </row>
    <row r="696" spans="1:10" ht="26.45" customHeight="1">
      <c r="A696" s="374" t="s">
        <v>1184</v>
      </c>
      <c r="B696" s="362" t="s">
        <v>1245</v>
      </c>
      <c r="C696" s="372" t="s">
        <v>20</v>
      </c>
      <c r="D696" s="372" t="s">
        <v>1246</v>
      </c>
      <c r="E696" s="503" t="s">
        <v>1187</v>
      </c>
      <c r="F696" s="503"/>
      <c r="G696" s="361" t="s">
        <v>28</v>
      </c>
      <c r="H696" s="364">
        <v>9.7000000000000003E-2</v>
      </c>
      <c r="I696" s="363">
        <v>23.48</v>
      </c>
      <c r="J696" s="375">
        <v>2.27</v>
      </c>
    </row>
    <row r="697" spans="1:10" ht="26.45" customHeight="1">
      <c r="A697" s="374" t="s">
        <v>1184</v>
      </c>
      <c r="B697" s="362" t="s">
        <v>1657</v>
      </c>
      <c r="C697" s="372" t="s">
        <v>20</v>
      </c>
      <c r="D697" s="372" t="s">
        <v>1658</v>
      </c>
      <c r="E697" s="503" t="s">
        <v>1187</v>
      </c>
      <c r="F697" s="503"/>
      <c r="G697" s="361" t="s">
        <v>28</v>
      </c>
      <c r="H697" s="364">
        <v>9.0999999999999998E-2</v>
      </c>
      <c r="I697" s="363">
        <v>27.87</v>
      </c>
      <c r="J697" s="375">
        <v>2.5299999999999998</v>
      </c>
    </row>
    <row r="698" spans="1:10" ht="14.45" customHeight="1">
      <c r="A698" s="374" t="s">
        <v>1184</v>
      </c>
      <c r="B698" s="362" t="s">
        <v>1639</v>
      </c>
      <c r="C698" s="372" t="s">
        <v>20</v>
      </c>
      <c r="D698" s="372" t="s">
        <v>1640</v>
      </c>
      <c r="E698" s="503" t="s">
        <v>1192</v>
      </c>
      <c r="F698" s="503"/>
      <c r="G698" s="361" t="s">
        <v>1193</v>
      </c>
      <c r="H698" s="364">
        <v>8.9999999999999998E-4</v>
      </c>
      <c r="I698" s="363">
        <v>26.15</v>
      </c>
      <c r="J698" s="375">
        <v>0.02</v>
      </c>
    </row>
    <row r="699" spans="1:10" ht="14.45" customHeight="1">
      <c r="A699" s="374" t="s">
        <v>1184</v>
      </c>
      <c r="B699" s="362" t="s">
        <v>1641</v>
      </c>
      <c r="C699" s="372" t="s">
        <v>20</v>
      </c>
      <c r="D699" s="372" t="s">
        <v>1642</v>
      </c>
      <c r="E699" s="503" t="s">
        <v>1192</v>
      </c>
      <c r="F699" s="503"/>
      <c r="G699" s="361" t="s">
        <v>1196</v>
      </c>
      <c r="H699" s="364">
        <v>1.2999999999999999E-3</v>
      </c>
      <c r="I699" s="363">
        <v>24.86</v>
      </c>
      <c r="J699" s="375">
        <v>0.03</v>
      </c>
    </row>
    <row r="700" spans="1:10" ht="38.25">
      <c r="A700" s="376" t="s">
        <v>1200</v>
      </c>
      <c r="B700" s="367" t="s">
        <v>1262</v>
      </c>
      <c r="C700" s="365" t="s">
        <v>20</v>
      </c>
      <c r="D700" s="365" t="s">
        <v>1263</v>
      </c>
      <c r="E700" s="502" t="s">
        <v>1203</v>
      </c>
      <c r="F700" s="502"/>
      <c r="G700" s="366" t="s">
        <v>39</v>
      </c>
      <c r="H700" s="369">
        <v>1.1659999999999999</v>
      </c>
      <c r="I700" s="368">
        <v>51.54</v>
      </c>
      <c r="J700" s="377">
        <v>60.09</v>
      </c>
    </row>
    <row r="701" spans="1:10" ht="26.45" customHeight="1">
      <c r="A701" s="376" t="s">
        <v>1200</v>
      </c>
      <c r="B701" s="367" t="s">
        <v>1659</v>
      </c>
      <c r="C701" s="365" t="s">
        <v>20</v>
      </c>
      <c r="D701" s="365" t="s">
        <v>1660</v>
      </c>
      <c r="E701" s="502" t="s">
        <v>1203</v>
      </c>
      <c r="F701" s="502"/>
      <c r="G701" s="366" t="s">
        <v>1403</v>
      </c>
      <c r="H701" s="369">
        <v>4.1500000000000004</v>
      </c>
      <c r="I701" s="368">
        <v>2.4700000000000002</v>
      </c>
      <c r="J701" s="377">
        <v>10.25</v>
      </c>
    </row>
    <row r="702" spans="1:10" ht="26.45" customHeight="1">
      <c r="A702" s="378"/>
      <c r="B702" s="381"/>
      <c r="C702" s="381"/>
      <c r="D702" s="381"/>
      <c r="E702" s="381" t="s">
        <v>1213</v>
      </c>
      <c r="F702" s="379">
        <v>3.02</v>
      </c>
      <c r="G702" s="381" t="s">
        <v>1214</v>
      </c>
      <c r="H702" s="379">
        <v>0</v>
      </c>
      <c r="I702" s="381" t="s">
        <v>1215</v>
      </c>
      <c r="J702" s="380">
        <v>3.02</v>
      </c>
    </row>
    <row r="703" spans="1:10" ht="26.45" customHeight="1" thickBot="1">
      <c r="A703" s="378"/>
      <c r="B703" s="381"/>
      <c r="C703" s="381"/>
      <c r="D703" s="381"/>
      <c r="E703" s="381" t="s">
        <v>1216</v>
      </c>
      <c r="F703" s="379">
        <v>21.66</v>
      </c>
      <c r="G703" s="381"/>
      <c r="H703" s="525" t="s">
        <v>1217</v>
      </c>
      <c r="I703" s="525"/>
      <c r="J703" s="380">
        <v>96.85</v>
      </c>
    </row>
    <row r="704" spans="1:10" ht="15" thickTop="1">
      <c r="A704" s="382"/>
      <c r="B704" s="360"/>
      <c r="C704" s="360"/>
      <c r="D704" s="360"/>
      <c r="E704" s="360"/>
      <c r="F704" s="360"/>
      <c r="G704" s="360"/>
      <c r="H704" s="360"/>
      <c r="I704" s="360"/>
      <c r="J704" s="383"/>
    </row>
    <row r="705" spans="1:10" ht="15">
      <c r="A705" s="319" t="s">
        <v>220</v>
      </c>
      <c r="B705" s="355" t="s">
        <v>5</v>
      </c>
      <c r="C705" s="370" t="s">
        <v>6</v>
      </c>
      <c r="D705" s="370" t="s">
        <v>7</v>
      </c>
      <c r="E705" s="523" t="s">
        <v>1181</v>
      </c>
      <c r="F705" s="523"/>
      <c r="G705" s="354" t="s">
        <v>8</v>
      </c>
      <c r="H705" s="355" t="s">
        <v>9</v>
      </c>
      <c r="I705" s="355" t="s">
        <v>10</v>
      </c>
      <c r="J705" s="320" t="s">
        <v>12</v>
      </c>
    </row>
    <row r="706" spans="1:10" ht="38.25">
      <c r="A706" s="323" t="s">
        <v>1182</v>
      </c>
      <c r="B706" s="357" t="s">
        <v>221</v>
      </c>
      <c r="C706" s="371" t="s">
        <v>20</v>
      </c>
      <c r="D706" s="371" t="s">
        <v>222</v>
      </c>
      <c r="E706" s="524" t="s">
        <v>1348</v>
      </c>
      <c r="F706" s="524"/>
      <c r="G706" s="356" t="s">
        <v>22</v>
      </c>
      <c r="H706" s="359">
        <v>1</v>
      </c>
      <c r="I706" s="358">
        <v>171.38</v>
      </c>
      <c r="J706" s="373">
        <v>171.38</v>
      </c>
    </row>
    <row r="707" spans="1:10" ht="14.45" customHeight="1">
      <c r="A707" s="374" t="s">
        <v>1184</v>
      </c>
      <c r="B707" s="362" t="s">
        <v>1245</v>
      </c>
      <c r="C707" s="372" t="s">
        <v>20</v>
      </c>
      <c r="D707" s="372" t="s">
        <v>1246</v>
      </c>
      <c r="E707" s="503" t="s">
        <v>1187</v>
      </c>
      <c r="F707" s="503"/>
      <c r="G707" s="361" t="s">
        <v>28</v>
      </c>
      <c r="H707" s="364">
        <v>0.63300000000000001</v>
      </c>
      <c r="I707" s="363">
        <v>23.48</v>
      </c>
      <c r="J707" s="375">
        <v>14.86</v>
      </c>
    </row>
    <row r="708" spans="1:10" ht="25.5" customHeight="1">
      <c r="A708" s="374" t="s">
        <v>1184</v>
      </c>
      <c r="B708" s="362" t="s">
        <v>1657</v>
      </c>
      <c r="C708" s="372" t="s">
        <v>20</v>
      </c>
      <c r="D708" s="372" t="s">
        <v>1658</v>
      </c>
      <c r="E708" s="503" t="s">
        <v>1187</v>
      </c>
      <c r="F708" s="503"/>
      <c r="G708" s="361" t="s">
        <v>28</v>
      </c>
      <c r="H708" s="364">
        <v>0.53900000000000003</v>
      </c>
      <c r="I708" s="363">
        <v>27.87</v>
      </c>
      <c r="J708" s="375">
        <v>15.02</v>
      </c>
    </row>
    <row r="709" spans="1:10" ht="14.45" customHeight="1">
      <c r="A709" s="374" t="s">
        <v>1184</v>
      </c>
      <c r="B709" s="362" t="s">
        <v>1639</v>
      </c>
      <c r="C709" s="372" t="s">
        <v>20</v>
      </c>
      <c r="D709" s="372" t="s">
        <v>1640</v>
      </c>
      <c r="E709" s="503" t="s">
        <v>1192</v>
      </c>
      <c r="F709" s="503"/>
      <c r="G709" s="361" t="s">
        <v>1193</v>
      </c>
      <c r="H709" s="364">
        <v>1.32E-2</v>
      </c>
      <c r="I709" s="363">
        <v>26.15</v>
      </c>
      <c r="J709" s="375">
        <v>0.34</v>
      </c>
    </row>
    <row r="710" spans="1:10" ht="26.45" customHeight="1">
      <c r="A710" s="374" t="s">
        <v>1184</v>
      </c>
      <c r="B710" s="362" t="s">
        <v>1641</v>
      </c>
      <c r="C710" s="372" t="s">
        <v>20</v>
      </c>
      <c r="D710" s="372" t="s">
        <v>1642</v>
      </c>
      <c r="E710" s="503" t="s">
        <v>1192</v>
      </c>
      <c r="F710" s="503"/>
      <c r="G710" s="361" t="s">
        <v>1196</v>
      </c>
      <c r="H710" s="364">
        <v>1.83E-2</v>
      </c>
      <c r="I710" s="363">
        <v>24.86</v>
      </c>
      <c r="J710" s="375">
        <v>0.45</v>
      </c>
    </row>
    <row r="711" spans="1:10" ht="26.45" customHeight="1">
      <c r="A711" s="376" t="s">
        <v>1200</v>
      </c>
      <c r="B711" s="367" t="s">
        <v>1613</v>
      </c>
      <c r="C711" s="365" t="s">
        <v>20</v>
      </c>
      <c r="D711" s="365" t="s">
        <v>1614</v>
      </c>
      <c r="E711" s="502" t="s">
        <v>1203</v>
      </c>
      <c r="F711" s="502"/>
      <c r="G711" s="366" t="s">
        <v>1615</v>
      </c>
      <c r="H711" s="369">
        <v>0.161</v>
      </c>
      <c r="I711" s="368">
        <v>40.520000000000003</v>
      </c>
      <c r="J711" s="377">
        <v>6.52</v>
      </c>
    </row>
    <row r="712" spans="1:10" ht="26.45" customHeight="1">
      <c r="A712" s="376" t="s">
        <v>1200</v>
      </c>
      <c r="B712" s="367" t="s">
        <v>1258</v>
      </c>
      <c r="C712" s="365" t="s">
        <v>20</v>
      </c>
      <c r="D712" s="365" t="s">
        <v>1259</v>
      </c>
      <c r="E712" s="502" t="s">
        <v>1203</v>
      </c>
      <c r="F712" s="502"/>
      <c r="G712" s="366" t="s">
        <v>101</v>
      </c>
      <c r="H712" s="369">
        <v>2.5000000000000001E-2</v>
      </c>
      <c r="I712" s="368">
        <v>17.8</v>
      </c>
      <c r="J712" s="377">
        <v>0.44</v>
      </c>
    </row>
    <row r="713" spans="1:10" ht="26.45" customHeight="1">
      <c r="A713" s="376" t="s">
        <v>1200</v>
      </c>
      <c r="B713" s="367" t="s">
        <v>1661</v>
      </c>
      <c r="C713" s="365" t="s">
        <v>20</v>
      </c>
      <c r="D713" s="365" t="s">
        <v>1662</v>
      </c>
      <c r="E713" s="502" t="s">
        <v>1203</v>
      </c>
      <c r="F713" s="502"/>
      <c r="G713" s="366" t="s">
        <v>101</v>
      </c>
      <c r="H713" s="369">
        <v>4.8999999999999998E-3</v>
      </c>
      <c r="I713" s="368">
        <v>69.42</v>
      </c>
      <c r="J713" s="377">
        <v>0.34</v>
      </c>
    </row>
    <row r="714" spans="1:10" ht="26.45" customHeight="1">
      <c r="A714" s="376" t="s">
        <v>1200</v>
      </c>
      <c r="B714" s="367" t="s">
        <v>1663</v>
      </c>
      <c r="C714" s="365" t="s">
        <v>20</v>
      </c>
      <c r="D714" s="365" t="s">
        <v>1664</v>
      </c>
      <c r="E714" s="502" t="s">
        <v>1203</v>
      </c>
      <c r="F714" s="502"/>
      <c r="G714" s="366" t="s">
        <v>101</v>
      </c>
      <c r="H714" s="369">
        <v>0.18</v>
      </c>
      <c r="I714" s="368">
        <v>252.27</v>
      </c>
      <c r="J714" s="377">
        <v>45.4</v>
      </c>
    </row>
    <row r="715" spans="1:10" ht="25.5">
      <c r="A715" s="376" t="s">
        <v>1200</v>
      </c>
      <c r="B715" s="367" t="s">
        <v>1665</v>
      </c>
      <c r="C715" s="365" t="s">
        <v>20</v>
      </c>
      <c r="D715" s="365" t="s">
        <v>1666</v>
      </c>
      <c r="E715" s="502" t="s">
        <v>1203</v>
      </c>
      <c r="F715" s="502"/>
      <c r="G715" s="366" t="s">
        <v>22</v>
      </c>
      <c r="H715" s="369">
        <v>1.05</v>
      </c>
      <c r="I715" s="368">
        <v>83.82</v>
      </c>
      <c r="J715" s="377">
        <v>88.01</v>
      </c>
    </row>
    <row r="716" spans="1:10" ht="14.45" customHeight="1">
      <c r="A716" s="378"/>
      <c r="B716" s="381"/>
      <c r="C716" s="381"/>
      <c r="D716" s="381"/>
      <c r="E716" s="381" t="s">
        <v>1213</v>
      </c>
      <c r="F716" s="379">
        <v>19</v>
      </c>
      <c r="G716" s="381" t="s">
        <v>1214</v>
      </c>
      <c r="H716" s="379">
        <v>0</v>
      </c>
      <c r="I716" s="381" t="s">
        <v>1215</v>
      </c>
      <c r="J716" s="380">
        <v>19</v>
      </c>
    </row>
    <row r="717" spans="1:10" ht="15" customHeight="1" thickBot="1">
      <c r="A717" s="378"/>
      <c r="B717" s="381"/>
      <c r="C717" s="381"/>
      <c r="D717" s="381"/>
      <c r="E717" s="381" t="s">
        <v>1216</v>
      </c>
      <c r="F717" s="379">
        <v>49.39</v>
      </c>
      <c r="G717" s="381"/>
      <c r="H717" s="525" t="s">
        <v>1217</v>
      </c>
      <c r="I717" s="525"/>
      <c r="J717" s="380">
        <v>220.77</v>
      </c>
    </row>
    <row r="718" spans="1:10" ht="25.5" customHeight="1" thickTop="1">
      <c r="A718" s="382"/>
      <c r="B718" s="360"/>
      <c r="C718" s="360"/>
      <c r="D718" s="360"/>
      <c r="E718" s="360"/>
      <c r="F718" s="360"/>
      <c r="G718" s="360"/>
      <c r="H718" s="360"/>
      <c r="I718" s="360"/>
      <c r="J718" s="383"/>
    </row>
    <row r="719" spans="1:10" ht="26.45" customHeight="1">
      <c r="A719" s="319" t="s">
        <v>223</v>
      </c>
      <c r="B719" s="355" t="s">
        <v>5</v>
      </c>
      <c r="C719" s="370" t="s">
        <v>6</v>
      </c>
      <c r="D719" s="370" t="s">
        <v>7</v>
      </c>
      <c r="E719" s="523" t="s">
        <v>1181</v>
      </c>
      <c r="F719" s="523"/>
      <c r="G719" s="354" t="s">
        <v>8</v>
      </c>
      <c r="H719" s="355" t="s">
        <v>9</v>
      </c>
      <c r="I719" s="355" t="s">
        <v>10</v>
      </c>
      <c r="J719" s="320" t="s">
        <v>12</v>
      </c>
    </row>
    <row r="720" spans="1:10" ht="26.45" customHeight="1">
      <c r="A720" s="323" t="s">
        <v>1182</v>
      </c>
      <c r="B720" s="357" t="s">
        <v>224</v>
      </c>
      <c r="C720" s="371" t="s">
        <v>20</v>
      </c>
      <c r="D720" s="371" t="s">
        <v>225</v>
      </c>
      <c r="E720" s="524" t="s">
        <v>1348</v>
      </c>
      <c r="F720" s="524"/>
      <c r="G720" s="356" t="s">
        <v>22</v>
      </c>
      <c r="H720" s="359">
        <v>1</v>
      </c>
      <c r="I720" s="358">
        <v>53.28</v>
      </c>
      <c r="J720" s="373">
        <v>53.28</v>
      </c>
    </row>
    <row r="721" spans="1:10" ht="26.45" customHeight="1">
      <c r="A721" s="374" t="s">
        <v>1184</v>
      </c>
      <c r="B721" s="362" t="s">
        <v>1245</v>
      </c>
      <c r="C721" s="372" t="s">
        <v>20</v>
      </c>
      <c r="D721" s="372" t="s">
        <v>1246</v>
      </c>
      <c r="E721" s="503" t="s">
        <v>1187</v>
      </c>
      <c r="F721" s="503"/>
      <c r="G721" s="361" t="s">
        <v>28</v>
      </c>
      <c r="H721" s="364">
        <v>0.20699999999999999</v>
      </c>
      <c r="I721" s="363">
        <v>23.48</v>
      </c>
      <c r="J721" s="375">
        <v>4.8600000000000003</v>
      </c>
    </row>
    <row r="722" spans="1:10" ht="25.5" customHeight="1">
      <c r="A722" s="374" t="s">
        <v>1184</v>
      </c>
      <c r="B722" s="362" t="s">
        <v>1657</v>
      </c>
      <c r="C722" s="372" t="s">
        <v>20</v>
      </c>
      <c r="D722" s="372" t="s">
        <v>1658</v>
      </c>
      <c r="E722" s="503" t="s">
        <v>1187</v>
      </c>
      <c r="F722" s="503"/>
      <c r="G722" s="361" t="s">
        <v>28</v>
      </c>
      <c r="H722" s="364">
        <v>0.112</v>
      </c>
      <c r="I722" s="363">
        <v>27.87</v>
      </c>
      <c r="J722" s="375">
        <v>3.12</v>
      </c>
    </row>
    <row r="723" spans="1:10" ht="26.45" customHeight="1">
      <c r="A723" s="374" t="s">
        <v>1184</v>
      </c>
      <c r="B723" s="362" t="s">
        <v>1639</v>
      </c>
      <c r="C723" s="372" t="s">
        <v>20</v>
      </c>
      <c r="D723" s="372" t="s">
        <v>1640</v>
      </c>
      <c r="E723" s="503" t="s">
        <v>1192</v>
      </c>
      <c r="F723" s="503"/>
      <c r="G723" s="361" t="s">
        <v>1193</v>
      </c>
      <c r="H723" s="364">
        <v>1.32E-2</v>
      </c>
      <c r="I723" s="363">
        <v>26.15</v>
      </c>
      <c r="J723" s="375">
        <v>0.34</v>
      </c>
    </row>
    <row r="724" spans="1:10" ht="26.45" customHeight="1">
      <c r="A724" s="374" t="s">
        <v>1184</v>
      </c>
      <c r="B724" s="362" t="s">
        <v>1641</v>
      </c>
      <c r="C724" s="372" t="s">
        <v>20</v>
      </c>
      <c r="D724" s="372" t="s">
        <v>1642</v>
      </c>
      <c r="E724" s="503" t="s">
        <v>1192</v>
      </c>
      <c r="F724" s="503"/>
      <c r="G724" s="361" t="s">
        <v>1196</v>
      </c>
      <c r="H724" s="364">
        <v>1.83E-2</v>
      </c>
      <c r="I724" s="363">
        <v>24.86</v>
      </c>
      <c r="J724" s="375">
        <v>0.45</v>
      </c>
    </row>
    <row r="725" spans="1:10" ht="14.45" customHeight="1">
      <c r="A725" s="376" t="s">
        <v>1200</v>
      </c>
      <c r="B725" s="367" t="s">
        <v>1613</v>
      </c>
      <c r="C725" s="365" t="s">
        <v>20</v>
      </c>
      <c r="D725" s="365" t="s">
        <v>1614</v>
      </c>
      <c r="E725" s="502" t="s">
        <v>1203</v>
      </c>
      <c r="F725" s="502"/>
      <c r="G725" s="366" t="s">
        <v>1615</v>
      </c>
      <c r="H725" s="369">
        <v>0.19800000000000001</v>
      </c>
      <c r="I725" s="368">
        <v>40.520000000000003</v>
      </c>
      <c r="J725" s="377">
        <v>8.02</v>
      </c>
    </row>
    <row r="726" spans="1:10">
      <c r="A726" s="376" t="s">
        <v>1200</v>
      </c>
      <c r="B726" s="367" t="s">
        <v>1258</v>
      </c>
      <c r="C726" s="365" t="s">
        <v>20</v>
      </c>
      <c r="D726" s="365" t="s">
        <v>1259</v>
      </c>
      <c r="E726" s="502" t="s">
        <v>1203</v>
      </c>
      <c r="F726" s="502"/>
      <c r="G726" s="366" t="s">
        <v>101</v>
      </c>
      <c r="H726" s="369">
        <v>6.0000000000000001E-3</v>
      </c>
      <c r="I726" s="368">
        <v>17.8</v>
      </c>
      <c r="J726" s="377">
        <v>0.1</v>
      </c>
    </row>
    <row r="727" spans="1:10" ht="25.5">
      <c r="A727" s="376" t="s">
        <v>1200</v>
      </c>
      <c r="B727" s="367" t="s">
        <v>1661</v>
      </c>
      <c r="C727" s="365" t="s">
        <v>20</v>
      </c>
      <c r="D727" s="365" t="s">
        <v>1662</v>
      </c>
      <c r="E727" s="502" t="s">
        <v>1203</v>
      </c>
      <c r="F727" s="502"/>
      <c r="G727" s="366" t="s">
        <v>101</v>
      </c>
      <c r="H727" s="369">
        <v>1.1999999999999999E-3</v>
      </c>
      <c r="I727" s="368">
        <v>69.42</v>
      </c>
      <c r="J727" s="377">
        <v>0.08</v>
      </c>
    </row>
    <row r="728" spans="1:10" ht="26.45" customHeight="1">
      <c r="A728" s="376" t="s">
        <v>1200</v>
      </c>
      <c r="B728" s="367" t="s">
        <v>1663</v>
      </c>
      <c r="C728" s="365" t="s">
        <v>20</v>
      </c>
      <c r="D728" s="365" t="s">
        <v>1664</v>
      </c>
      <c r="E728" s="502" t="s">
        <v>1203</v>
      </c>
      <c r="F728" s="502"/>
      <c r="G728" s="366" t="s">
        <v>101</v>
      </c>
      <c r="H728" s="369">
        <v>4.4999999999999998E-2</v>
      </c>
      <c r="I728" s="368">
        <v>252.27</v>
      </c>
      <c r="J728" s="377">
        <v>11.35</v>
      </c>
    </row>
    <row r="729" spans="1:10" ht="26.45" customHeight="1">
      <c r="A729" s="376" t="s">
        <v>1200</v>
      </c>
      <c r="B729" s="367" t="s">
        <v>1667</v>
      </c>
      <c r="C729" s="365" t="s">
        <v>20</v>
      </c>
      <c r="D729" s="365" t="s">
        <v>1668</v>
      </c>
      <c r="E729" s="502" t="s">
        <v>1203</v>
      </c>
      <c r="F729" s="502"/>
      <c r="G729" s="366" t="s">
        <v>22</v>
      </c>
      <c r="H729" s="369">
        <v>1.05</v>
      </c>
      <c r="I729" s="368">
        <v>23.78</v>
      </c>
      <c r="J729" s="377">
        <v>24.96</v>
      </c>
    </row>
    <row r="730" spans="1:10" ht="26.45" customHeight="1">
      <c r="A730" s="378"/>
      <c r="B730" s="381"/>
      <c r="C730" s="381"/>
      <c r="D730" s="381"/>
      <c r="E730" s="381" t="s">
        <v>1213</v>
      </c>
      <c r="F730" s="379">
        <v>5.36</v>
      </c>
      <c r="G730" s="381" t="s">
        <v>1214</v>
      </c>
      <c r="H730" s="379">
        <v>0</v>
      </c>
      <c r="I730" s="381" t="s">
        <v>1215</v>
      </c>
      <c r="J730" s="380">
        <v>5.36</v>
      </c>
    </row>
    <row r="731" spans="1:10" ht="15" customHeight="1" thickBot="1">
      <c r="A731" s="378"/>
      <c r="B731" s="381"/>
      <c r="C731" s="381"/>
      <c r="D731" s="381"/>
      <c r="E731" s="381" t="s">
        <v>1216</v>
      </c>
      <c r="F731" s="379">
        <v>15.35</v>
      </c>
      <c r="G731" s="381"/>
      <c r="H731" s="525" t="s">
        <v>1217</v>
      </c>
      <c r="I731" s="525"/>
      <c r="J731" s="380">
        <v>68.63</v>
      </c>
    </row>
    <row r="732" spans="1:10" ht="39.6" customHeight="1" thickTop="1">
      <c r="A732" s="382"/>
      <c r="B732" s="360"/>
      <c r="C732" s="360"/>
      <c r="D732" s="360"/>
      <c r="E732" s="360"/>
      <c r="F732" s="360"/>
      <c r="G732" s="360"/>
      <c r="H732" s="360"/>
      <c r="I732" s="360"/>
      <c r="J732" s="383"/>
    </row>
    <row r="733" spans="1:10" ht="26.45" customHeight="1">
      <c r="A733" s="319" t="s">
        <v>226</v>
      </c>
      <c r="B733" s="355" t="s">
        <v>5</v>
      </c>
      <c r="C733" s="370" t="s">
        <v>6</v>
      </c>
      <c r="D733" s="370" t="s">
        <v>7</v>
      </c>
      <c r="E733" s="523" t="s">
        <v>1181</v>
      </c>
      <c r="F733" s="523"/>
      <c r="G733" s="354" t="s">
        <v>8</v>
      </c>
      <c r="H733" s="355" t="s">
        <v>9</v>
      </c>
      <c r="I733" s="355" t="s">
        <v>10</v>
      </c>
      <c r="J733" s="320" t="s">
        <v>12</v>
      </c>
    </row>
    <row r="734" spans="1:10" ht="14.45" customHeight="1">
      <c r="A734" s="323" t="s">
        <v>1182</v>
      </c>
      <c r="B734" s="357" t="s">
        <v>227</v>
      </c>
      <c r="C734" s="371" t="s">
        <v>20</v>
      </c>
      <c r="D734" s="371" t="s">
        <v>228</v>
      </c>
      <c r="E734" s="524" t="s">
        <v>1669</v>
      </c>
      <c r="F734" s="524"/>
      <c r="G734" s="356" t="s">
        <v>22</v>
      </c>
      <c r="H734" s="359">
        <v>1</v>
      </c>
      <c r="I734" s="358">
        <v>40.799999999999997</v>
      </c>
      <c r="J734" s="373">
        <v>40.799999999999997</v>
      </c>
    </row>
    <row r="735" spans="1:10" ht="25.5" customHeight="1">
      <c r="A735" s="374" t="s">
        <v>1184</v>
      </c>
      <c r="B735" s="362" t="s">
        <v>1492</v>
      </c>
      <c r="C735" s="372" t="s">
        <v>20</v>
      </c>
      <c r="D735" s="372" t="s">
        <v>1493</v>
      </c>
      <c r="E735" s="503" t="s">
        <v>1187</v>
      </c>
      <c r="F735" s="503"/>
      <c r="G735" s="361" t="s">
        <v>28</v>
      </c>
      <c r="H735" s="364">
        <v>0.17899999999999999</v>
      </c>
      <c r="I735" s="363">
        <v>28.51</v>
      </c>
      <c r="J735" s="375">
        <v>5.0999999999999996</v>
      </c>
    </row>
    <row r="736" spans="1:10" ht="25.5" customHeight="1">
      <c r="A736" s="374" t="s">
        <v>1184</v>
      </c>
      <c r="B736" s="362" t="s">
        <v>1245</v>
      </c>
      <c r="C736" s="372" t="s">
        <v>20</v>
      </c>
      <c r="D736" s="372" t="s">
        <v>1246</v>
      </c>
      <c r="E736" s="503" t="s">
        <v>1187</v>
      </c>
      <c r="F736" s="503"/>
      <c r="G736" s="361" t="s">
        <v>28</v>
      </c>
      <c r="H736" s="364">
        <v>0.09</v>
      </c>
      <c r="I736" s="363">
        <v>23.48</v>
      </c>
      <c r="J736" s="375">
        <v>2.11</v>
      </c>
    </row>
    <row r="737" spans="1:10" ht="26.45" customHeight="1">
      <c r="A737" s="376" t="s">
        <v>1200</v>
      </c>
      <c r="B737" s="367" t="s">
        <v>1613</v>
      </c>
      <c r="C737" s="365" t="s">
        <v>20</v>
      </c>
      <c r="D737" s="365" t="s">
        <v>1614</v>
      </c>
      <c r="E737" s="502" t="s">
        <v>1203</v>
      </c>
      <c r="F737" s="502"/>
      <c r="G737" s="366" t="s">
        <v>1615</v>
      </c>
      <c r="H737" s="369">
        <v>9.1999999999999998E-2</v>
      </c>
      <c r="I737" s="368">
        <v>40.520000000000003</v>
      </c>
      <c r="J737" s="377">
        <v>3.72</v>
      </c>
    </row>
    <row r="738" spans="1:10" ht="26.45" customHeight="1">
      <c r="A738" s="376" t="s">
        <v>1200</v>
      </c>
      <c r="B738" s="367" t="s">
        <v>1670</v>
      </c>
      <c r="C738" s="365" t="s">
        <v>20</v>
      </c>
      <c r="D738" s="365" t="s">
        <v>1671</v>
      </c>
      <c r="E738" s="502" t="s">
        <v>1203</v>
      </c>
      <c r="F738" s="502"/>
      <c r="G738" s="366" t="s">
        <v>22</v>
      </c>
      <c r="H738" s="369">
        <v>1.1499999999999999</v>
      </c>
      <c r="I738" s="368">
        <v>25.51</v>
      </c>
      <c r="J738" s="377">
        <v>29.33</v>
      </c>
    </row>
    <row r="739" spans="1:10" ht="26.45" customHeight="1">
      <c r="A739" s="376" t="s">
        <v>1200</v>
      </c>
      <c r="B739" s="367" t="s">
        <v>1672</v>
      </c>
      <c r="C739" s="365" t="s">
        <v>20</v>
      </c>
      <c r="D739" s="365" t="s">
        <v>1673</v>
      </c>
      <c r="E739" s="502" t="s">
        <v>1203</v>
      </c>
      <c r="F739" s="502"/>
      <c r="G739" s="366" t="s">
        <v>62</v>
      </c>
      <c r="H739" s="369">
        <v>1.33</v>
      </c>
      <c r="I739" s="368">
        <v>0.41</v>
      </c>
      <c r="J739" s="377">
        <v>0.54</v>
      </c>
    </row>
    <row r="740" spans="1:10">
      <c r="A740" s="378"/>
      <c r="B740" s="381"/>
      <c r="C740" s="381"/>
      <c r="D740" s="381"/>
      <c r="E740" s="381" t="s">
        <v>1213</v>
      </c>
      <c r="F740" s="379">
        <v>4.57</v>
      </c>
      <c r="G740" s="381" t="s">
        <v>1214</v>
      </c>
      <c r="H740" s="379">
        <v>0</v>
      </c>
      <c r="I740" s="381" t="s">
        <v>1215</v>
      </c>
      <c r="J740" s="380">
        <v>4.57</v>
      </c>
    </row>
    <row r="741" spans="1:10" ht="15" customHeight="1" thickBot="1">
      <c r="A741" s="378"/>
      <c r="B741" s="381"/>
      <c r="C741" s="381"/>
      <c r="D741" s="381"/>
      <c r="E741" s="381" t="s">
        <v>1216</v>
      </c>
      <c r="F741" s="379">
        <v>11.75</v>
      </c>
      <c r="G741" s="381"/>
      <c r="H741" s="525" t="s">
        <v>1217</v>
      </c>
      <c r="I741" s="525"/>
      <c r="J741" s="380">
        <v>52.55</v>
      </c>
    </row>
    <row r="742" spans="1:10" ht="14.45" customHeight="1" thickTop="1">
      <c r="A742" s="382"/>
      <c r="B742" s="360"/>
      <c r="C742" s="360"/>
      <c r="D742" s="360"/>
      <c r="E742" s="360"/>
      <c r="F742" s="360"/>
      <c r="G742" s="360"/>
      <c r="H742" s="360"/>
      <c r="I742" s="360"/>
      <c r="J742" s="383"/>
    </row>
    <row r="743" spans="1:10" ht="14.45" customHeight="1">
      <c r="A743" s="319" t="s">
        <v>233</v>
      </c>
      <c r="B743" s="355" t="s">
        <v>5</v>
      </c>
      <c r="C743" s="370" t="s">
        <v>6</v>
      </c>
      <c r="D743" s="370" t="s">
        <v>7</v>
      </c>
      <c r="E743" s="523" t="s">
        <v>1181</v>
      </c>
      <c r="F743" s="523"/>
      <c r="G743" s="354" t="s">
        <v>8</v>
      </c>
      <c r="H743" s="355" t="s">
        <v>9</v>
      </c>
      <c r="I743" s="355" t="s">
        <v>10</v>
      </c>
      <c r="J743" s="320" t="s">
        <v>12</v>
      </c>
    </row>
    <row r="744" spans="1:10" ht="26.45" customHeight="1">
      <c r="A744" s="323" t="s">
        <v>1182</v>
      </c>
      <c r="B744" s="357" t="s">
        <v>234</v>
      </c>
      <c r="C744" s="371" t="s">
        <v>20</v>
      </c>
      <c r="D744" s="371" t="s">
        <v>235</v>
      </c>
      <c r="E744" s="524" t="s">
        <v>1674</v>
      </c>
      <c r="F744" s="524"/>
      <c r="G744" s="356" t="s">
        <v>39</v>
      </c>
      <c r="H744" s="359">
        <v>1</v>
      </c>
      <c r="I744" s="358">
        <v>130</v>
      </c>
      <c r="J744" s="373">
        <v>130</v>
      </c>
    </row>
    <row r="745" spans="1:10" ht="14.25" customHeight="1">
      <c r="A745" s="374" t="s">
        <v>1184</v>
      </c>
      <c r="B745" s="362" t="s">
        <v>1675</v>
      </c>
      <c r="C745" s="372" t="s">
        <v>20</v>
      </c>
      <c r="D745" s="372" t="s">
        <v>1676</v>
      </c>
      <c r="E745" s="503" t="s">
        <v>1187</v>
      </c>
      <c r="F745" s="503"/>
      <c r="G745" s="361" t="s">
        <v>28</v>
      </c>
      <c r="H745" s="364">
        <v>0.2102</v>
      </c>
      <c r="I745" s="363">
        <v>24.3</v>
      </c>
      <c r="J745" s="375">
        <v>5.0999999999999996</v>
      </c>
    </row>
    <row r="746" spans="1:10" ht="26.45" customHeight="1">
      <c r="A746" s="374" t="s">
        <v>1184</v>
      </c>
      <c r="B746" s="362" t="s">
        <v>1677</v>
      </c>
      <c r="C746" s="372" t="s">
        <v>20</v>
      </c>
      <c r="D746" s="372" t="s">
        <v>1678</v>
      </c>
      <c r="E746" s="503" t="s">
        <v>1187</v>
      </c>
      <c r="F746" s="503"/>
      <c r="G746" s="361" t="s">
        <v>28</v>
      </c>
      <c r="H746" s="364">
        <v>0.93240000000000001</v>
      </c>
      <c r="I746" s="363">
        <v>24.26</v>
      </c>
      <c r="J746" s="375">
        <v>22.62</v>
      </c>
    </row>
    <row r="747" spans="1:10" ht="26.45" customHeight="1">
      <c r="A747" s="376" t="s">
        <v>1200</v>
      </c>
      <c r="B747" s="367" t="s">
        <v>1679</v>
      </c>
      <c r="C747" s="365" t="s">
        <v>20</v>
      </c>
      <c r="D747" s="365" t="s">
        <v>1680</v>
      </c>
      <c r="E747" s="502" t="s">
        <v>1203</v>
      </c>
      <c r="F747" s="502"/>
      <c r="G747" s="366" t="s">
        <v>1210</v>
      </c>
      <c r="H747" s="369">
        <v>0.58720000000000006</v>
      </c>
      <c r="I747" s="368">
        <v>21.71</v>
      </c>
      <c r="J747" s="377">
        <v>12.74</v>
      </c>
    </row>
    <row r="748" spans="1:10" ht="26.45" customHeight="1">
      <c r="A748" s="376" t="s">
        <v>1200</v>
      </c>
      <c r="B748" s="367" t="s">
        <v>1681</v>
      </c>
      <c r="C748" s="365" t="s">
        <v>20</v>
      </c>
      <c r="D748" s="365" t="s">
        <v>1682</v>
      </c>
      <c r="E748" s="502" t="s">
        <v>1203</v>
      </c>
      <c r="F748" s="502"/>
      <c r="G748" s="366" t="s">
        <v>39</v>
      </c>
      <c r="H748" s="369">
        <v>1.1318999999999999</v>
      </c>
      <c r="I748" s="368">
        <v>77.19</v>
      </c>
      <c r="J748" s="377">
        <v>87.37</v>
      </c>
    </row>
    <row r="749" spans="1:10" ht="14.45" customHeight="1">
      <c r="A749" s="376" t="s">
        <v>1200</v>
      </c>
      <c r="B749" s="367" t="s">
        <v>1683</v>
      </c>
      <c r="C749" s="365" t="s">
        <v>20</v>
      </c>
      <c r="D749" s="365" t="s">
        <v>1684</v>
      </c>
      <c r="E749" s="502" t="s">
        <v>1203</v>
      </c>
      <c r="F749" s="502"/>
      <c r="G749" s="366" t="s">
        <v>101</v>
      </c>
      <c r="H749" s="369">
        <v>0.26</v>
      </c>
      <c r="I749" s="368">
        <v>8.3800000000000008</v>
      </c>
      <c r="J749" s="377">
        <v>2.17</v>
      </c>
    </row>
    <row r="750" spans="1:10" ht="14.45" customHeight="1">
      <c r="A750" s="378"/>
      <c r="B750" s="381"/>
      <c r="C750" s="381"/>
      <c r="D750" s="381"/>
      <c r="E750" s="381" t="s">
        <v>1213</v>
      </c>
      <c r="F750" s="379">
        <v>16.489999999999998</v>
      </c>
      <c r="G750" s="381" t="s">
        <v>1214</v>
      </c>
      <c r="H750" s="379">
        <v>0</v>
      </c>
      <c r="I750" s="381" t="s">
        <v>1215</v>
      </c>
      <c r="J750" s="380">
        <v>16.489999999999998</v>
      </c>
    </row>
    <row r="751" spans="1:10" ht="15" customHeight="1" thickBot="1">
      <c r="A751" s="378"/>
      <c r="B751" s="381"/>
      <c r="C751" s="381"/>
      <c r="D751" s="381"/>
      <c r="E751" s="381" t="s">
        <v>1216</v>
      </c>
      <c r="F751" s="379">
        <v>37.46</v>
      </c>
      <c r="G751" s="381"/>
      <c r="H751" s="525" t="s">
        <v>1217</v>
      </c>
      <c r="I751" s="525"/>
      <c r="J751" s="380">
        <v>167.46</v>
      </c>
    </row>
    <row r="752" spans="1:10" ht="14.45" customHeight="1" thickTop="1">
      <c r="A752" s="382"/>
      <c r="B752" s="360"/>
      <c r="C752" s="360"/>
      <c r="D752" s="360"/>
      <c r="E752" s="360"/>
      <c r="F752" s="360"/>
      <c r="G752" s="360"/>
      <c r="H752" s="360"/>
      <c r="I752" s="360"/>
      <c r="J752" s="383"/>
    </row>
    <row r="753" spans="1:10" ht="26.45" customHeight="1">
      <c r="A753" s="319" t="s">
        <v>236</v>
      </c>
      <c r="B753" s="355" t="s">
        <v>5</v>
      </c>
      <c r="C753" s="370" t="s">
        <v>6</v>
      </c>
      <c r="D753" s="370" t="s">
        <v>7</v>
      </c>
      <c r="E753" s="523" t="s">
        <v>1181</v>
      </c>
      <c r="F753" s="523"/>
      <c r="G753" s="354" t="s">
        <v>8</v>
      </c>
      <c r="H753" s="355" t="s">
        <v>9</v>
      </c>
      <c r="I753" s="355" t="s">
        <v>10</v>
      </c>
      <c r="J753" s="320" t="s">
        <v>12</v>
      </c>
    </row>
    <row r="754" spans="1:10" ht="26.45" customHeight="1">
      <c r="A754" s="323" t="s">
        <v>1182</v>
      </c>
      <c r="B754" s="357" t="s">
        <v>237</v>
      </c>
      <c r="C754" s="371" t="s">
        <v>20</v>
      </c>
      <c r="D754" s="371" t="s">
        <v>238</v>
      </c>
      <c r="E754" s="524" t="s">
        <v>1674</v>
      </c>
      <c r="F754" s="524"/>
      <c r="G754" s="356" t="s">
        <v>39</v>
      </c>
      <c r="H754" s="359">
        <v>1</v>
      </c>
      <c r="I754" s="358">
        <v>49.61</v>
      </c>
      <c r="J754" s="373">
        <v>49.61</v>
      </c>
    </row>
    <row r="755" spans="1:10" ht="39.6" customHeight="1">
      <c r="A755" s="374" t="s">
        <v>1184</v>
      </c>
      <c r="B755" s="362" t="s">
        <v>1675</v>
      </c>
      <c r="C755" s="372" t="s">
        <v>20</v>
      </c>
      <c r="D755" s="372" t="s">
        <v>1676</v>
      </c>
      <c r="E755" s="503" t="s">
        <v>1187</v>
      </c>
      <c r="F755" s="503"/>
      <c r="G755" s="361" t="s">
        <v>28</v>
      </c>
      <c r="H755" s="364">
        <v>0.12859999999999999</v>
      </c>
      <c r="I755" s="363">
        <v>24.3</v>
      </c>
      <c r="J755" s="375">
        <v>3.12</v>
      </c>
    </row>
    <row r="756" spans="1:10" ht="26.45" customHeight="1">
      <c r="A756" s="374" t="s">
        <v>1184</v>
      </c>
      <c r="B756" s="362" t="s">
        <v>1677</v>
      </c>
      <c r="C756" s="372" t="s">
        <v>20</v>
      </c>
      <c r="D756" s="372" t="s">
        <v>1678</v>
      </c>
      <c r="E756" s="503" t="s">
        <v>1187</v>
      </c>
      <c r="F756" s="503"/>
      <c r="G756" s="361" t="s">
        <v>28</v>
      </c>
      <c r="H756" s="364">
        <v>0.57030000000000003</v>
      </c>
      <c r="I756" s="363">
        <v>24.26</v>
      </c>
      <c r="J756" s="375">
        <v>13.83</v>
      </c>
    </row>
    <row r="757" spans="1:10" ht="26.45" customHeight="1">
      <c r="A757" s="376" t="s">
        <v>1200</v>
      </c>
      <c r="B757" s="367" t="s">
        <v>1685</v>
      </c>
      <c r="C757" s="365" t="s">
        <v>20</v>
      </c>
      <c r="D757" s="365" t="s">
        <v>1686</v>
      </c>
      <c r="E757" s="502" t="s">
        <v>1203</v>
      </c>
      <c r="F757" s="502"/>
      <c r="G757" s="366" t="s">
        <v>101</v>
      </c>
      <c r="H757" s="369">
        <v>1.2</v>
      </c>
      <c r="I757" s="368">
        <v>27.22</v>
      </c>
      <c r="J757" s="377">
        <v>32.659999999999997</v>
      </c>
    </row>
    <row r="758" spans="1:10" ht="14.45" customHeight="1">
      <c r="A758" s="378"/>
      <c r="B758" s="381"/>
      <c r="C758" s="381"/>
      <c r="D758" s="381"/>
      <c r="E758" s="381" t="s">
        <v>1213</v>
      </c>
      <c r="F758" s="379">
        <v>10.09</v>
      </c>
      <c r="G758" s="381" t="s">
        <v>1214</v>
      </c>
      <c r="H758" s="379">
        <v>0</v>
      </c>
      <c r="I758" s="381" t="s">
        <v>1215</v>
      </c>
      <c r="J758" s="380">
        <v>10.09</v>
      </c>
    </row>
    <row r="759" spans="1:10" ht="15" customHeight="1" thickBot="1">
      <c r="A759" s="378"/>
      <c r="B759" s="381"/>
      <c r="C759" s="381"/>
      <c r="D759" s="381"/>
      <c r="E759" s="381" t="s">
        <v>1216</v>
      </c>
      <c r="F759" s="379">
        <v>14.29</v>
      </c>
      <c r="G759" s="381"/>
      <c r="H759" s="525" t="s">
        <v>1217</v>
      </c>
      <c r="I759" s="525"/>
      <c r="J759" s="380">
        <v>63.9</v>
      </c>
    </row>
    <row r="760" spans="1:10" ht="14.45" customHeight="1" thickTop="1">
      <c r="A760" s="382"/>
      <c r="B760" s="360"/>
      <c r="C760" s="360"/>
      <c r="D760" s="360"/>
      <c r="E760" s="360"/>
      <c r="F760" s="360"/>
      <c r="G760" s="360"/>
      <c r="H760" s="360"/>
      <c r="I760" s="360"/>
      <c r="J760" s="383"/>
    </row>
    <row r="761" spans="1:10" ht="15">
      <c r="A761" s="319" t="s">
        <v>243</v>
      </c>
      <c r="B761" s="355" t="s">
        <v>5</v>
      </c>
      <c r="C761" s="370" t="s">
        <v>6</v>
      </c>
      <c r="D761" s="370" t="s">
        <v>7</v>
      </c>
      <c r="E761" s="523" t="s">
        <v>1181</v>
      </c>
      <c r="F761" s="523"/>
      <c r="G761" s="354" t="s">
        <v>8</v>
      </c>
      <c r="H761" s="355" t="s">
        <v>9</v>
      </c>
      <c r="I761" s="355" t="s">
        <v>10</v>
      </c>
      <c r="J761" s="320" t="s">
        <v>12</v>
      </c>
    </row>
    <row r="762" spans="1:10" ht="15" customHeight="1">
      <c r="A762" s="323" t="s">
        <v>1182</v>
      </c>
      <c r="B762" s="357" t="s">
        <v>244</v>
      </c>
      <c r="C762" s="371" t="s">
        <v>20</v>
      </c>
      <c r="D762" s="371" t="s">
        <v>245</v>
      </c>
      <c r="E762" s="524" t="s">
        <v>1292</v>
      </c>
      <c r="F762" s="524"/>
      <c r="G762" s="356" t="s">
        <v>39</v>
      </c>
      <c r="H762" s="359">
        <v>1</v>
      </c>
      <c r="I762" s="358">
        <v>10.55</v>
      </c>
      <c r="J762" s="373">
        <v>10.55</v>
      </c>
    </row>
    <row r="763" spans="1:10" ht="39.6" customHeight="1">
      <c r="A763" s="374" t="s">
        <v>1184</v>
      </c>
      <c r="B763" s="362" t="s">
        <v>1687</v>
      </c>
      <c r="C763" s="372" t="s">
        <v>20</v>
      </c>
      <c r="D763" s="372" t="s">
        <v>1688</v>
      </c>
      <c r="E763" s="503" t="s">
        <v>1557</v>
      </c>
      <c r="F763" s="503"/>
      <c r="G763" s="361" t="s">
        <v>70</v>
      </c>
      <c r="H763" s="364">
        <v>1.5E-3</v>
      </c>
      <c r="I763" s="363">
        <v>6076.21</v>
      </c>
      <c r="J763" s="375">
        <v>9.11</v>
      </c>
    </row>
    <row r="764" spans="1:10" ht="26.45" customHeight="1">
      <c r="A764" s="374" t="s">
        <v>1184</v>
      </c>
      <c r="B764" s="362" t="s">
        <v>1492</v>
      </c>
      <c r="C764" s="372" t="s">
        <v>20</v>
      </c>
      <c r="D764" s="372" t="s">
        <v>1493</v>
      </c>
      <c r="E764" s="503" t="s">
        <v>1187</v>
      </c>
      <c r="F764" s="503"/>
      <c r="G764" s="361" t="s">
        <v>28</v>
      </c>
      <c r="H764" s="364">
        <v>3.8899999999999997E-2</v>
      </c>
      <c r="I764" s="363">
        <v>28.51</v>
      </c>
      <c r="J764" s="375">
        <v>1.1000000000000001</v>
      </c>
    </row>
    <row r="765" spans="1:10" ht="26.45" customHeight="1">
      <c r="A765" s="374" t="s">
        <v>1184</v>
      </c>
      <c r="B765" s="362" t="s">
        <v>1245</v>
      </c>
      <c r="C765" s="372" t="s">
        <v>20</v>
      </c>
      <c r="D765" s="372" t="s">
        <v>1246</v>
      </c>
      <c r="E765" s="503" t="s">
        <v>1187</v>
      </c>
      <c r="F765" s="503"/>
      <c r="G765" s="361" t="s">
        <v>28</v>
      </c>
      <c r="H765" s="364">
        <v>1.46E-2</v>
      </c>
      <c r="I765" s="363">
        <v>23.48</v>
      </c>
      <c r="J765" s="375">
        <v>0.34</v>
      </c>
    </row>
    <row r="766" spans="1:10" ht="14.45" customHeight="1">
      <c r="A766" s="378"/>
      <c r="B766" s="381"/>
      <c r="C766" s="381"/>
      <c r="D766" s="381"/>
      <c r="E766" s="381" t="s">
        <v>1213</v>
      </c>
      <c r="F766" s="379">
        <v>1.24</v>
      </c>
      <c r="G766" s="381" t="s">
        <v>1214</v>
      </c>
      <c r="H766" s="379">
        <v>0</v>
      </c>
      <c r="I766" s="381" t="s">
        <v>1215</v>
      </c>
      <c r="J766" s="380">
        <v>1.24</v>
      </c>
    </row>
    <row r="767" spans="1:10" ht="25.5" customHeight="1" thickBot="1">
      <c r="A767" s="378"/>
      <c r="B767" s="381"/>
      <c r="C767" s="381"/>
      <c r="D767" s="381"/>
      <c r="E767" s="381" t="s">
        <v>1216</v>
      </c>
      <c r="F767" s="379">
        <v>3.04</v>
      </c>
      <c r="G767" s="381"/>
      <c r="H767" s="525" t="s">
        <v>1217</v>
      </c>
      <c r="I767" s="525"/>
      <c r="J767" s="380">
        <v>13.59</v>
      </c>
    </row>
    <row r="768" spans="1:10" ht="14.45" customHeight="1" thickTop="1">
      <c r="A768" s="382"/>
      <c r="B768" s="360"/>
      <c r="C768" s="360"/>
      <c r="D768" s="360"/>
      <c r="E768" s="360"/>
      <c r="F768" s="360"/>
      <c r="G768" s="360"/>
      <c r="H768" s="360"/>
      <c r="I768" s="360"/>
      <c r="J768" s="383"/>
    </row>
    <row r="769" spans="1:10" ht="15">
      <c r="A769" s="319" t="s">
        <v>248</v>
      </c>
      <c r="B769" s="355" t="s">
        <v>5</v>
      </c>
      <c r="C769" s="370" t="s">
        <v>6</v>
      </c>
      <c r="D769" s="370" t="s">
        <v>7</v>
      </c>
      <c r="E769" s="523" t="s">
        <v>1181</v>
      </c>
      <c r="F769" s="523"/>
      <c r="G769" s="354" t="s">
        <v>8</v>
      </c>
      <c r="H769" s="355" t="s">
        <v>9</v>
      </c>
      <c r="I769" s="355" t="s">
        <v>10</v>
      </c>
      <c r="J769" s="320" t="s">
        <v>12</v>
      </c>
    </row>
    <row r="770" spans="1:10" ht="14.45" customHeight="1">
      <c r="A770" s="323" t="s">
        <v>1182</v>
      </c>
      <c r="B770" s="357" t="s">
        <v>249</v>
      </c>
      <c r="C770" s="371" t="s">
        <v>20</v>
      </c>
      <c r="D770" s="371" t="s">
        <v>250</v>
      </c>
      <c r="E770" s="524" t="s">
        <v>1689</v>
      </c>
      <c r="F770" s="524"/>
      <c r="G770" s="356" t="s">
        <v>39</v>
      </c>
      <c r="H770" s="359">
        <v>1</v>
      </c>
      <c r="I770" s="358">
        <v>50.63</v>
      </c>
      <c r="J770" s="373">
        <v>50.63</v>
      </c>
    </row>
    <row r="771" spans="1:10" ht="39.6" customHeight="1">
      <c r="A771" s="374" t="s">
        <v>1184</v>
      </c>
      <c r="B771" s="362" t="s">
        <v>1690</v>
      </c>
      <c r="C771" s="372" t="s">
        <v>20</v>
      </c>
      <c r="D771" s="372" t="s">
        <v>1691</v>
      </c>
      <c r="E771" s="503" t="s">
        <v>1187</v>
      </c>
      <c r="F771" s="503"/>
      <c r="G771" s="361" t="s">
        <v>28</v>
      </c>
      <c r="H771" s="364">
        <v>0.78669999999999995</v>
      </c>
      <c r="I771" s="363">
        <v>28.34</v>
      </c>
      <c r="J771" s="375">
        <v>22.29</v>
      </c>
    </row>
    <row r="772" spans="1:10" ht="26.45" customHeight="1">
      <c r="A772" s="374" t="s">
        <v>1184</v>
      </c>
      <c r="B772" s="362" t="s">
        <v>1245</v>
      </c>
      <c r="C772" s="372" t="s">
        <v>20</v>
      </c>
      <c r="D772" s="372" t="s">
        <v>1246</v>
      </c>
      <c r="E772" s="503" t="s">
        <v>1187</v>
      </c>
      <c r="F772" s="503"/>
      <c r="G772" s="361" t="s">
        <v>28</v>
      </c>
      <c r="H772" s="364">
        <v>0.45219999999999999</v>
      </c>
      <c r="I772" s="363">
        <v>23.48</v>
      </c>
      <c r="J772" s="375">
        <v>10.61</v>
      </c>
    </row>
    <row r="773" spans="1:10" ht="26.45" customHeight="1">
      <c r="A773" s="376" t="s">
        <v>1200</v>
      </c>
      <c r="B773" s="367" t="s">
        <v>1692</v>
      </c>
      <c r="C773" s="365" t="s">
        <v>20</v>
      </c>
      <c r="D773" s="365" t="s">
        <v>1693</v>
      </c>
      <c r="E773" s="502" t="s">
        <v>1203</v>
      </c>
      <c r="F773" s="502"/>
      <c r="G773" s="366" t="s">
        <v>101</v>
      </c>
      <c r="H773" s="369">
        <v>2.1700000000000001E-2</v>
      </c>
      <c r="I773" s="368">
        <v>31.33</v>
      </c>
      <c r="J773" s="377">
        <v>0.67</v>
      </c>
    </row>
    <row r="774" spans="1:10" ht="14.45" customHeight="1">
      <c r="A774" s="376" t="s">
        <v>1200</v>
      </c>
      <c r="B774" s="367" t="s">
        <v>1694</v>
      </c>
      <c r="C774" s="365" t="s">
        <v>20</v>
      </c>
      <c r="D774" s="365" t="s">
        <v>1695</v>
      </c>
      <c r="E774" s="502" t="s">
        <v>1203</v>
      </c>
      <c r="F774" s="502"/>
      <c r="G774" s="366" t="s">
        <v>101</v>
      </c>
      <c r="H774" s="369">
        <v>1.8127</v>
      </c>
      <c r="I774" s="368">
        <v>0.97</v>
      </c>
      <c r="J774" s="377">
        <v>1.75</v>
      </c>
    </row>
    <row r="775" spans="1:10" ht="26.45" customHeight="1">
      <c r="A775" s="376" t="s">
        <v>1200</v>
      </c>
      <c r="B775" s="367" t="s">
        <v>1696</v>
      </c>
      <c r="C775" s="365" t="s">
        <v>20</v>
      </c>
      <c r="D775" s="365" t="s">
        <v>1697</v>
      </c>
      <c r="E775" s="502" t="s">
        <v>1203</v>
      </c>
      <c r="F775" s="502"/>
      <c r="G775" s="366" t="s">
        <v>39</v>
      </c>
      <c r="H775" s="369">
        <v>1.0414000000000001</v>
      </c>
      <c r="I775" s="368">
        <v>13.6</v>
      </c>
      <c r="J775" s="377">
        <v>14.16</v>
      </c>
    </row>
    <row r="776" spans="1:10" ht="14.45" customHeight="1">
      <c r="A776" s="376" t="s">
        <v>1200</v>
      </c>
      <c r="B776" s="367" t="s">
        <v>1698</v>
      </c>
      <c r="C776" s="365" t="s">
        <v>20</v>
      </c>
      <c r="D776" s="365" t="s">
        <v>1699</v>
      </c>
      <c r="E776" s="502" t="s">
        <v>1203</v>
      </c>
      <c r="F776" s="502"/>
      <c r="G776" s="366" t="s">
        <v>101</v>
      </c>
      <c r="H776" s="369">
        <v>7.7999999999999996E-3</v>
      </c>
      <c r="I776" s="368">
        <v>25.57</v>
      </c>
      <c r="J776" s="377">
        <v>0.19</v>
      </c>
    </row>
    <row r="777" spans="1:10">
      <c r="A777" s="376" t="s">
        <v>1200</v>
      </c>
      <c r="B777" s="367" t="s">
        <v>1700</v>
      </c>
      <c r="C777" s="365" t="s">
        <v>20</v>
      </c>
      <c r="D777" s="365" t="s">
        <v>1701</v>
      </c>
      <c r="E777" s="502" t="s">
        <v>1203</v>
      </c>
      <c r="F777" s="502"/>
      <c r="G777" s="366" t="s">
        <v>1562</v>
      </c>
      <c r="H777" s="369">
        <v>2.93E-2</v>
      </c>
      <c r="I777" s="368">
        <v>32.82</v>
      </c>
      <c r="J777" s="377">
        <v>0.96</v>
      </c>
    </row>
    <row r="778" spans="1:10" ht="15" customHeight="1">
      <c r="A778" s="378"/>
      <c r="B778" s="381"/>
      <c r="C778" s="381"/>
      <c r="D778" s="381"/>
      <c r="E778" s="381" t="s">
        <v>1213</v>
      </c>
      <c r="F778" s="379">
        <v>20.75</v>
      </c>
      <c r="G778" s="381" t="s">
        <v>1214</v>
      </c>
      <c r="H778" s="379">
        <v>0</v>
      </c>
      <c r="I778" s="381" t="s">
        <v>1215</v>
      </c>
      <c r="J778" s="380">
        <v>20.75</v>
      </c>
    </row>
    <row r="779" spans="1:10" ht="39.6" customHeight="1" thickBot="1">
      <c r="A779" s="378"/>
      <c r="B779" s="381"/>
      <c r="C779" s="381"/>
      <c r="D779" s="381"/>
      <c r="E779" s="381" t="s">
        <v>1216</v>
      </c>
      <c r="F779" s="379">
        <v>14.59</v>
      </c>
      <c r="G779" s="381"/>
      <c r="H779" s="525" t="s">
        <v>1217</v>
      </c>
      <c r="I779" s="525"/>
      <c r="J779" s="380">
        <v>65.22</v>
      </c>
    </row>
    <row r="780" spans="1:10" ht="26.45" customHeight="1" thickTop="1">
      <c r="A780" s="382"/>
      <c r="B780" s="360"/>
      <c r="C780" s="360"/>
      <c r="D780" s="360"/>
      <c r="E780" s="360"/>
      <c r="F780" s="360"/>
      <c r="G780" s="360"/>
      <c r="H780" s="360"/>
      <c r="I780" s="360"/>
      <c r="J780" s="383"/>
    </row>
    <row r="781" spans="1:10" ht="26.45" customHeight="1">
      <c r="A781" s="319" t="s">
        <v>254</v>
      </c>
      <c r="B781" s="355" t="s">
        <v>5</v>
      </c>
      <c r="C781" s="370" t="s">
        <v>6</v>
      </c>
      <c r="D781" s="370" t="s">
        <v>7</v>
      </c>
      <c r="E781" s="523" t="s">
        <v>1181</v>
      </c>
      <c r="F781" s="523"/>
      <c r="G781" s="354" t="s">
        <v>8</v>
      </c>
      <c r="H781" s="355" t="s">
        <v>9</v>
      </c>
      <c r="I781" s="355" t="s">
        <v>10</v>
      </c>
      <c r="J781" s="320" t="s">
        <v>12</v>
      </c>
    </row>
    <row r="782" spans="1:10" ht="14.45" customHeight="1">
      <c r="A782" s="323" t="s">
        <v>1182</v>
      </c>
      <c r="B782" s="357" t="s">
        <v>255</v>
      </c>
      <c r="C782" s="371" t="s">
        <v>20</v>
      </c>
      <c r="D782" s="371" t="s">
        <v>256</v>
      </c>
      <c r="E782" s="524" t="s">
        <v>1292</v>
      </c>
      <c r="F782" s="524"/>
      <c r="G782" s="356" t="s">
        <v>39</v>
      </c>
      <c r="H782" s="359">
        <v>1</v>
      </c>
      <c r="I782" s="358">
        <v>5.63</v>
      </c>
      <c r="J782" s="373">
        <v>5.63</v>
      </c>
    </row>
    <row r="783" spans="1:10" ht="25.5" customHeight="1">
      <c r="A783" s="374" t="s">
        <v>1184</v>
      </c>
      <c r="B783" s="362" t="s">
        <v>1702</v>
      </c>
      <c r="C783" s="372" t="s">
        <v>20</v>
      </c>
      <c r="D783" s="372" t="s">
        <v>1703</v>
      </c>
      <c r="E783" s="503" t="s">
        <v>1557</v>
      </c>
      <c r="F783" s="503"/>
      <c r="G783" s="361" t="s">
        <v>70</v>
      </c>
      <c r="H783" s="364">
        <v>3.7000000000000002E-3</v>
      </c>
      <c r="I783" s="363">
        <v>837.89</v>
      </c>
      <c r="J783" s="375">
        <v>3.1</v>
      </c>
    </row>
    <row r="784" spans="1:10" ht="14.45" customHeight="1">
      <c r="A784" s="374" t="s">
        <v>1184</v>
      </c>
      <c r="B784" s="362" t="s">
        <v>1492</v>
      </c>
      <c r="C784" s="372" t="s">
        <v>20</v>
      </c>
      <c r="D784" s="372" t="s">
        <v>1493</v>
      </c>
      <c r="E784" s="503" t="s">
        <v>1187</v>
      </c>
      <c r="F784" s="503"/>
      <c r="G784" s="361" t="s">
        <v>28</v>
      </c>
      <c r="H784" s="364">
        <v>6.8099999999999994E-2</v>
      </c>
      <c r="I784" s="363">
        <v>28.51</v>
      </c>
      <c r="J784" s="375">
        <v>1.94</v>
      </c>
    </row>
    <row r="785" spans="1:10" ht="26.45" customHeight="1">
      <c r="A785" s="374" t="s">
        <v>1184</v>
      </c>
      <c r="B785" s="362" t="s">
        <v>1245</v>
      </c>
      <c r="C785" s="372" t="s">
        <v>20</v>
      </c>
      <c r="D785" s="372" t="s">
        <v>1246</v>
      </c>
      <c r="E785" s="503" t="s">
        <v>1187</v>
      </c>
      <c r="F785" s="503"/>
      <c r="G785" s="361" t="s">
        <v>28</v>
      </c>
      <c r="H785" s="364">
        <v>2.5499999999999998E-2</v>
      </c>
      <c r="I785" s="363">
        <v>23.48</v>
      </c>
      <c r="J785" s="375">
        <v>0.59</v>
      </c>
    </row>
    <row r="786" spans="1:10" ht="26.45" customHeight="1">
      <c r="A786" s="378"/>
      <c r="B786" s="381"/>
      <c r="C786" s="381"/>
      <c r="D786" s="381"/>
      <c r="E786" s="381" t="s">
        <v>1213</v>
      </c>
      <c r="F786" s="379">
        <v>2.17</v>
      </c>
      <c r="G786" s="381" t="s">
        <v>1214</v>
      </c>
      <c r="H786" s="379">
        <v>0</v>
      </c>
      <c r="I786" s="381" t="s">
        <v>1215</v>
      </c>
      <c r="J786" s="380">
        <v>2.17</v>
      </c>
    </row>
    <row r="787" spans="1:10" ht="39.6" customHeight="1" thickBot="1">
      <c r="A787" s="378"/>
      <c r="B787" s="381"/>
      <c r="C787" s="381"/>
      <c r="D787" s="381"/>
      <c r="E787" s="381" t="s">
        <v>1216</v>
      </c>
      <c r="F787" s="379">
        <v>1.62</v>
      </c>
      <c r="G787" s="381"/>
      <c r="H787" s="525" t="s">
        <v>1217</v>
      </c>
      <c r="I787" s="525"/>
      <c r="J787" s="380">
        <v>7.25</v>
      </c>
    </row>
    <row r="788" spans="1:10" ht="26.45" customHeight="1" thickTop="1">
      <c r="A788" s="382"/>
      <c r="B788" s="360"/>
      <c r="C788" s="360"/>
      <c r="D788" s="360"/>
      <c r="E788" s="360"/>
      <c r="F788" s="360"/>
      <c r="G788" s="360"/>
      <c r="H788" s="360"/>
      <c r="I788" s="360"/>
      <c r="J788" s="383"/>
    </row>
    <row r="789" spans="1:10" ht="26.45" customHeight="1">
      <c r="A789" s="319" t="s">
        <v>257</v>
      </c>
      <c r="B789" s="355" t="s">
        <v>5</v>
      </c>
      <c r="C789" s="370" t="s">
        <v>6</v>
      </c>
      <c r="D789" s="370" t="s">
        <v>7</v>
      </c>
      <c r="E789" s="523" t="s">
        <v>1181</v>
      </c>
      <c r="F789" s="523"/>
      <c r="G789" s="354" t="s">
        <v>8</v>
      </c>
      <c r="H789" s="355" t="s">
        <v>9</v>
      </c>
      <c r="I789" s="355" t="s">
        <v>10</v>
      </c>
      <c r="J789" s="320" t="s">
        <v>12</v>
      </c>
    </row>
    <row r="790" spans="1:10" ht="15" customHeight="1">
      <c r="A790" s="323" t="s">
        <v>1182</v>
      </c>
      <c r="B790" s="357" t="s">
        <v>258</v>
      </c>
      <c r="C790" s="371" t="s">
        <v>20</v>
      </c>
      <c r="D790" s="371" t="s">
        <v>259</v>
      </c>
      <c r="E790" s="524" t="s">
        <v>1292</v>
      </c>
      <c r="F790" s="524"/>
      <c r="G790" s="356" t="s">
        <v>39</v>
      </c>
      <c r="H790" s="359">
        <v>1</v>
      </c>
      <c r="I790" s="358">
        <v>8.16</v>
      </c>
      <c r="J790" s="373">
        <v>8.16</v>
      </c>
    </row>
    <row r="791" spans="1:10" ht="14.45" customHeight="1">
      <c r="A791" s="374" t="s">
        <v>1184</v>
      </c>
      <c r="B791" s="362" t="s">
        <v>1702</v>
      </c>
      <c r="C791" s="372" t="s">
        <v>20</v>
      </c>
      <c r="D791" s="372" t="s">
        <v>1703</v>
      </c>
      <c r="E791" s="503" t="s">
        <v>1557</v>
      </c>
      <c r="F791" s="503"/>
      <c r="G791" s="361" t="s">
        <v>70</v>
      </c>
      <c r="H791" s="364">
        <v>3.7000000000000002E-3</v>
      </c>
      <c r="I791" s="363">
        <v>837.89</v>
      </c>
      <c r="J791" s="375">
        <v>3.1</v>
      </c>
    </row>
    <row r="792" spans="1:10" ht="14.45" customHeight="1">
      <c r="A792" s="374" t="s">
        <v>1184</v>
      </c>
      <c r="B792" s="362" t="s">
        <v>1492</v>
      </c>
      <c r="C792" s="372" t="s">
        <v>20</v>
      </c>
      <c r="D792" s="372" t="s">
        <v>1493</v>
      </c>
      <c r="E792" s="503" t="s">
        <v>1187</v>
      </c>
      <c r="F792" s="503"/>
      <c r="G792" s="361" t="s">
        <v>28</v>
      </c>
      <c r="H792" s="364">
        <v>0.1394</v>
      </c>
      <c r="I792" s="363">
        <v>28.51</v>
      </c>
      <c r="J792" s="375">
        <v>3.97</v>
      </c>
    </row>
    <row r="793" spans="1:10" ht="38.25" customHeight="1">
      <c r="A793" s="374" t="s">
        <v>1184</v>
      </c>
      <c r="B793" s="362" t="s">
        <v>1245</v>
      </c>
      <c r="C793" s="372" t="s">
        <v>20</v>
      </c>
      <c r="D793" s="372" t="s">
        <v>1246</v>
      </c>
      <c r="E793" s="503" t="s">
        <v>1187</v>
      </c>
      <c r="F793" s="503"/>
      <c r="G793" s="361" t="s">
        <v>28</v>
      </c>
      <c r="H793" s="364">
        <v>4.65E-2</v>
      </c>
      <c r="I793" s="363">
        <v>23.48</v>
      </c>
      <c r="J793" s="375">
        <v>1.0900000000000001</v>
      </c>
    </row>
    <row r="794" spans="1:10" ht="14.45" customHeight="1">
      <c r="A794" s="378"/>
      <c r="B794" s="381"/>
      <c r="C794" s="381"/>
      <c r="D794" s="381"/>
      <c r="E794" s="381" t="s">
        <v>1213</v>
      </c>
      <c r="F794" s="379">
        <v>3.78</v>
      </c>
      <c r="G794" s="381" t="s">
        <v>1214</v>
      </c>
      <c r="H794" s="379">
        <v>0</v>
      </c>
      <c r="I794" s="381" t="s">
        <v>1215</v>
      </c>
      <c r="J794" s="380">
        <v>3.78</v>
      </c>
    </row>
    <row r="795" spans="1:10" ht="39.6" customHeight="1" thickBot="1">
      <c r="A795" s="378"/>
      <c r="B795" s="381"/>
      <c r="C795" s="381"/>
      <c r="D795" s="381"/>
      <c r="E795" s="381" t="s">
        <v>1216</v>
      </c>
      <c r="F795" s="379">
        <v>2.35</v>
      </c>
      <c r="G795" s="381"/>
      <c r="H795" s="525" t="s">
        <v>1217</v>
      </c>
      <c r="I795" s="525"/>
      <c r="J795" s="380">
        <v>10.51</v>
      </c>
    </row>
    <row r="796" spans="1:10" ht="26.45" customHeight="1" thickTop="1">
      <c r="A796" s="382"/>
      <c r="B796" s="360"/>
      <c r="C796" s="360"/>
      <c r="D796" s="360"/>
      <c r="E796" s="360"/>
      <c r="F796" s="360"/>
      <c r="G796" s="360"/>
      <c r="H796" s="360"/>
      <c r="I796" s="360"/>
      <c r="J796" s="383"/>
    </row>
    <row r="797" spans="1:10" ht="26.45" customHeight="1">
      <c r="A797" s="319" t="s">
        <v>260</v>
      </c>
      <c r="B797" s="355" t="s">
        <v>5</v>
      </c>
      <c r="C797" s="370" t="s">
        <v>6</v>
      </c>
      <c r="D797" s="370" t="s">
        <v>7</v>
      </c>
      <c r="E797" s="523" t="s">
        <v>1181</v>
      </c>
      <c r="F797" s="523"/>
      <c r="G797" s="354" t="s">
        <v>8</v>
      </c>
      <c r="H797" s="355" t="s">
        <v>9</v>
      </c>
      <c r="I797" s="355" t="s">
        <v>10</v>
      </c>
      <c r="J797" s="320" t="s">
        <v>12</v>
      </c>
    </row>
    <row r="798" spans="1:10" ht="15" customHeight="1">
      <c r="A798" s="323" t="s">
        <v>1182</v>
      </c>
      <c r="B798" s="357" t="s">
        <v>261</v>
      </c>
      <c r="C798" s="371" t="s">
        <v>20</v>
      </c>
      <c r="D798" s="371" t="s">
        <v>262</v>
      </c>
      <c r="E798" s="524" t="s">
        <v>1384</v>
      </c>
      <c r="F798" s="524"/>
      <c r="G798" s="356" t="s">
        <v>39</v>
      </c>
      <c r="H798" s="359">
        <v>1</v>
      </c>
      <c r="I798" s="358">
        <v>43.94</v>
      </c>
      <c r="J798" s="373">
        <v>43.94</v>
      </c>
    </row>
    <row r="799" spans="1:10" ht="38.25" customHeight="1">
      <c r="A799" s="374" t="s">
        <v>1184</v>
      </c>
      <c r="B799" s="362" t="s">
        <v>1704</v>
      </c>
      <c r="C799" s="372" t="s">
        <v>20</v>
      </c>
      <c r="D799" s="372" t="s">
        <v>1705</v>
      </c>
      <c r="E799" s="503" t="s">
        <v>1289</v>
      </c>
      <c r="F799" s="503"/>
      <c r="G799" s="361" t="s">
        <v>39</v>
      </c>
      <c r="H799" s="364">
        <v>0.11210000000000001</v>
      </c>
      <c r="I799" s="363">
        <v>46.99</v>
      </c>
      <c r="J799" s="375">
        <v>5.26</v>
      </c>
    </row>
    <row r="800" spans="1:10" ht="14.45" customHeight="1">
      <c r="A800" s="374" t="s">
        <v>1184</v>
      </c>
      <c r="B800" s="362" t="s">
        <v>1706</v>
      </c>
      <c r="C800" s="372" t="s">
        <v>20</v>
      </c>
      <c r="D800" s="372" t="s">
        <v>1707</v>
      </c>
      <c r="E800" s="503" t="s">
        <v>1289</v>
      </c>
      <c r="F800" s="503"/>
      <c r="G800" s="361" t="s">
        <v>39</v>
      </c>
      <c r="H800" s="364">
        <v>0.7339</v>
      </c>
      <c r="I800" s="363">
        <v>43.8</v>
      </c>
      <c r="J800" s="375">
        <v>32.14</v>
      </c>
    </row>
    <row r="801" spans="1:10" ht="51" customHeight="1">
      <c r="A801" s="374" t="s">
        <v>1184</v>
      </c>
      <c r="B801" s="362" t="s">
        <v>1708</v>
      </c>
      <c r="C801" s="372" t="s">
        <v>20</v>
      </c>
      <c r="D801" s="372" t="s">
        <v>1709</v>
      </c>
      <c r="E801" s="503" t="s">
        <v>1289</v>
      </c>
      <c r="F801" s="503"/>
      <c r="G801" s="361" t="s">
        <v>39</v>
      </c>
      <c r="H801" s="364">
        <v>0.154</v>
      </c>
      <c r="I801" s="363">
        <v>42.51</v>
      </c>
      <c r="J801" s="375">
        <v>6.54</v>
      </c>
    </row>
    <row r="802" spans="1:10" ht="14.45" customHeight="1">
      <c r="A802" s="378"/>
      <c r="B802" s="381"/>
      <c r="C802" s="381"/>
      <c r="D802" s="381"/>
      <c r="E802" s="381" t="s">
        <v>1213</v>
      </c>
      <c r="F802" s="379">
        <v>14.26</v>
      </c>
      <c r="G802" s="381" t="s">
        <v>1214</v>
      </c>
      <c r="H802" s="379">
        <v>0</v>
      </c>
      <c r="I802" s="381" t="s">
        <v>1215</v>
      </c>
      <c r="J802" s="380">
        <v>14.26</v>
      </c>
    </row>
    <row r="803" spans="1:10" ht="26.45" customHeight="1" thickBot="1">
      <c r="A803" s="378"/>
      <c r="B803" s="381"/>
      <c r="C803" s="381"/>
      <c r="D803" s="381"/>
      <c r="E803" s="381" t="s">
        <v>1216</v>
      </c>
      <c r="F803" s="379">
        <v>12.66</v>
      </c>
      <c r="G803" s="381"/>
      <c r="H803" s="525" t="s">
        <v>1217</v>
      </c>
      <c r="I803" s="525"/>
      <c r="J803" s="380">
        <v>56.6</v>
      </c>
    </row>
    <row r="804" spans="1:10" ht="26.45" customHeight="1" thickTop="1">
      <c r="A804" s="382"/>
      <c r="B804" s="360"/>
      <c r="C804" s="360"/>
      <c r="D804" s="360"/>
      <c r="E804" s="360"/>
      <c r="F804" s="360"/>
      <c r="G804" s="360"/>
      <c r="H804" s="360"/>
      <c r="I804" s="360"/>
      <c r="J804" s="383"/>
    </row>
    <row r="805" spans="1:10" ht="26.45" customHeight="1">
      <c r="A805" s="319" t="s">
        <v>265</v>
      </c>
      <c r="B805" s="355" t="s">
        <v>5</v>
      </c>
      <c r="C805" s="370" t="s">
        <v>6</v>
      </c>
      <c r="D805" s="370" t="s">
        <v>7</v>
      </c>
      <c r="E805" s="523" t="s">
        <v>1181</v>
      </c>
      <c r="F805" s="523"/>
      <c r="G805" s="354" t="s">
        <v>8</v>
      </c>
      <c r="H805" s="355" t="s">
        <v>9</v>
      </c>
      <c r="I805" s="355" t="s">
        <v>10</v>
      </c>
      <c r="J805" s="320" t="s">
        <v>12</v>
      </c>
    </row>
    <row r="806" spans="1:10" ht="15" customHeight="1">
      <c r="A806" s="323" t="s">
        <v>1182</v>
      </c>
      <c r="B806" s="357" t="s">
        <v>266</v>
      </c>
      <c r="C806" s="371" t="s">
        <v>20</v>
      </c>
      <c r="D806" s="371" t="s">
        <v>267</v>
      </c>
      <c r="E806" s="524" t="s">
        <v>1710</v>
      </c>
      <c r="F806" s="524"/>
      <c r="G806" s="356" t="s">
        <v>39</v>
      </c>
      <c r="H806" s="359">
        <v>1</v>
      </c>
      <c r="I806" s="358">
        <v>73.12</v>
      </c>
      <c r="J806" s="373">
        <v>73.12</v>
      </c>
    </row>
    <row r="807" spans="1:10" ht="25.5" customHeight="1">
      <c r="A807" s="374" t="s">
        <v>1184</v>
      </c>
      <c r="B807" s="362" t="s">
        <v>1711</v>
      </c>
      <c r="C807" s="372" t="s">
        <v>20</v>
      </c>
      <c r="D807" s="372" t="s">
        <v>1712</v>
      </c>
      <c r="E807" s="503" t="s">
        <v>1187</v>
      </c>
      <c r="F807" s="503"/>
      <c r="G807" s="361" t="s">
        <v>28</v>
      </c>
      <c r="H807" s="364">
        <v>0.69699999999999995</v>
      </c>
      <c r="I807" s="363">
        <v>28.39</v>
      </c>
      <c r="J807" s="375">
        <v>19.78</v>
      </c>
    </row>
    <row r="808" spans="1:10" ht="14.45" customHeight="1">
      <c r="A808" s="374" t="s">
        <v>1184</v>
      </c>
      <c r="B808" s="362" t="s">
        <v>1245</v>
      </c>
      <c r="C808" s="372" t="s">
        <v>20</v>
      </c>
      <c r="D808" s="372" t="s">
        <v>1246</v>
      </c>
      <c r="E808" s="503" t="s">
        <v>1187</v>
      </c>
      <c r="F808" s="503"/>
      <c r="G808" s="361" t="s">
        <v>28</v>
      </c>
      <c r="H808" s="364">
        <v>0.31380000000000002</v>
      </c>
      <c r="I808" s="363">
        <v>23.48</v>
      </c>
      <c r="J808" s="375">
        <v>7.36</v>
      </c>
    </row>
    <row r="809" spans="1:10" ht="26.45" customHeight="1">
      <c r="A809" s="376" t="s">
        <v>1200</v>
      </c>
      <c r="B809" s="367" t="s">
        <v>1713</v>
      </c>
      <c r="C809" s="365" t="s">
        <v>20</v>
      </c>
      <c r="D809" s="365" t="s">
        <v>1714</v>
      </c>
      <c r="E809" s="502" t="s">
        <v>1203</v>
      </c>
      <c r="F809" s="502"/>
      <c r="G809" s="366" t="s">
        <v>39</v>
      </c>
      <c r="H809" s="369">
        <v>1.0798000000000001</v>
      </c>
      <c r="I809" s="368">
        <v>36.03</v>
      </c>
      <c r="J809" s="377">
        <v>38.9</v>
      </c>
    </row>
    <row r="810" spans="1:10" ht="14.45" customHeight="1">
      <c r="A810" s="376" t="s">
        <v>1200</v>
      </c>
      <c r="B810" s="367" t="s">
        <v>1715</v>
      </c>
      <c r="C810" s="365" t="s">
        <v>20</v>
      </c>
      <c r="D810" s="365" t="s">
        <v>1716</v>
      </c>
      <c r="E810" s="502" t="s">
        <v>1203</v>
      </c>
      <c r="F810" s="502"/>
      <c r="G810" s="366" t="s">
        <v>101</v>
      </c>
      <c r="H810" s="369">
        <v>6.85</v>
      </c>
      <c r="I810" s="368">
        <v>0.87</v>
      </c>
      <c r="J810" s="377">
        <v>5.95</v>
      </c>
    </row>
    <row r="811" spans="1:10" ht="26.45" customHeight="1">
      <c r="A811" s="376" t="s">
        <v>1200</v>
      </c>
      <c r="B811" s="367" t="s">
        <v>1717</v>
      </c>
      <c r="C811" s="365" t="s">
        <v>20</v>
      </c>
      <c r="D811" s="365" t="s">
        <v>1718</v>
      </c>
      <c r="E811" s="502" t="s">
        <v>1203</v>
      </c>
      <c r="F811" s="502"/>
      <c r="G811" s="366" t="s">
        <v>101</v>
      </c>
      <c r="H811" s="369">
        <v>0.222</v>
      </c>
      <c r="I811" s="368">
        <v>5.0999999999999996</v>
      </c>
      <c r="J811" s="377">
        <v>1.1299999999999999</v>
      </c>
    </row>
    <row r="812" spans="1:10" ht="26.45" customHeight="1">
      <c r="A812" s="378"/>
      <c r="B812" s="381"/>
      <c r="C812" s="381"/>
      <c r="D812" s="381"/>
      <c r="E812" s="381" t="s">
        <v>1213</v>
      </c>
      <c r="F812" s="379">
        <v>17.22</v>
      </c>
      <c r="G812" s="381" t="s">
        <v>1214</v>
      </c>
      <c r="H812" s="379">
        <v>0</v>
      </c>
      <c r="I812" s="381" t="s">
        <v>1215</v>
      </c>
      <c r="J812" s="380">
        <v>17.22</v>
      </c>
    </row>
    <row r="813" spans="1:10" ht="26.45" customHeight="1" thickBot="1">
      <c r="A813" s="378"/>
      <c r="B813" s="381"/>
      <c r="C813" s="381"/>
      <c r="D813" s="381"/>
      <c r="E813" s="381" t="s">
        <v>1216</v>
      </c>
      <c r="F813" s="379">
        <v>21.07</v>
      </c>
      <c r="G813" s="381"/>
      <c r="H813" s="525" t="s">
        <v>1217</v>
      </c>
      <c r="I813" s="525"/>
      <c r="J813" s="380">
        <v>94.19</v>
      </c>
    </row>
    <row r="814" spans="1:10" ht="15" customHeight="1" thickTop="1">
      <c r="A814" s="382"/>
      <c r="B814" s="360"/>
      <c r="C814" s="360"/>
      <c r="D814" s="360"/>
      <c r="E814" s="360"/>
      <c r="F814" s="360"/>
      <c r="G814" s="360"/>
      <c r="H814" s="360"/>
      <c r="I814" s="360"/>
      <c r="J814" s="383"/>
    </row>
    <row r="815" spans="1:10" ht="15">
      <c r="A815" s="319" t="s">
        <v>272</v>
      </c>
      <c r="B815" s="355" t="s">
        <v>5</v>
      </c>
      <c r="C815" s="370" t="s">
        <v>6</v>
      </c>
      <c r="D815" s="370" t="s">
        <v>7</v>
      </c>
      <c r="E815" s="523" t="s">
        <v>1181</v>
      </c>
      <c r="F815" s="523"/>
      <c r="G815" s="354" t="s">
        <v>8</v>
      </c>
      <c r="H815" s="355" t="s">
        <v>9</v>
      </c>
      <c r="I815" s="355" t="s">
        <v>10</v>
      </c>
      <c r="J815" s="320" t="s">
        <v>12</v>
      </c>
    </row>
    <row r="816" spans="1:10" ht="14.45" customHeight="1">
      <c r="A816" s="323" t="s">
        <v>1182</v>
      </c>
      <c r="B816" s="357" t="s">
        <v>273</v>
      </c>
      <c r="C816" s="371" t="s">
        <v>20</v>
      </c>
      <c r="D816" s="371" t="s">
        <v>274</v>
      </c>
      <c r="E816" s="524" t="s">
        <v>1353</v>
      </c>
      <c r="F816" s="524"/>
      <c r="G816" s="356" t="s">
        <v>39</v>
      </c>
      <c r="H816" s="359">
        <v>1</v>
      </c>
      <c r="I816" s="358">
        <v>48.63</v>
      </c>
      <c r="J816" s="373">
        <v>48.63</v>
      </c>
    </row>
    <row r="817" spans="1:10" ht="14.45" customHeight="1">
      <c r="A817" s="374" t="s">
        <v>1184</v>
      </c>
      <c r="B817" s="362" t="s">
        <v>1492</v>
      </c>
      <c r="C817" s="372" t="s">
        <v>20</v>
      </c>
      <c r="D817" s="372" t="s">
        <v>1493</v>
      </c>
      <c r="E817" s="503" t="s">
        <v>1187</v>
      </c>
      <c r="F817" s="503"/>
      <c r="G817" s="361" t="s">
        <v>28</v>
      </c>
      <c r="H817" s="364">
        <v>0.25414999999999999</v>
      </c>
      <c r="I817" s="363">
        <v>28.51</v>
      </c>
      <c r="J817" s="375">
        <v>7.24</v>
      </c>
    </row>
    <row r="818" spans="1:10" ht="14.45" customHeight="1">
      <c r="A818" s="374" t="s">
        <v>1184</v>
      </c>
      <c r="B818" s="362" t="s">
        <v>1245</v>
      </c>
      <c r="C818" s="372" t="s">
        <v>20</v>
      </c>
      <c r="D818" s="372" t="s">
        <v>1246</v>
      </c>
      <c r="E818" s="503" t="s">
        <v>1187</v>
      </c>
      <c r="F818" s="503"/>
      <c r="G818" s="361" t="s">
        <v>28</v>
      </c>
      <c r="H818" s="364">
        <v>9.1899999999999996E-2</v>
      </c>
      <c r="I818" s="363">
        <v>23.48</v>
      </c>
      <c r="J818" s="375">
        <v>2.15</v>
      </c>
    </row>
    <row r="819" spans="1:10" ht="26.45" customHeight="1">
      <c r="A819" s="374" t="s">
        <v>1184</v>
      </c>
      <c r="B819" s="362" t="s">
        <v>1528</v>
      </c>
      <c r="C819" s="372" t="s">
        <v>20</v>
      </c>
      <c r="D819" s="372" t="s">
        <v>1529</v>
      </c>
      <c r="E819" s="503" t="s">
        <v>1199</v>
      </c>
      <c r="F819" s="503"/>
      <c r="G819" s="361" t="s">
        <v>70</v>
      </c>
      <c r="H819" s="364">
        <v>6.9000000000000006E-2</v>
      </c>
      <c r="I819" s="363">
        <v>568.71</v>
      </c>
      <c r="J819" s="375">
        <v>39.24</v>
      </c>
    </row>
    <row r="820" spans="1:10" ht="26.45" customHeight="1">
      <c r="A820" s="378"/>
      <c r="B820" s="381"/>
      <c r="C820" s="381"/>
      <c r="D820" s="381"/>
      <c r="E820" s="381" t="s">
        <v>1213</v>
      </c>
      <c r="F820" s="379">
        <v>9.42</v>
      </c>
      <c r="G820" s="381" t="s">
        <v>1214</v>
      </c>
      <c r="H820" s="379">
        <v>0</v>
      </c>
      <c r="I820" s="381" t="s">
        <v>1215</v>
      </c>
      <c r="J820" s="380">
        <v>9.42</v>
      </c>
    </row>
    <row r="821" spans="1:10" ht="26.45" customHeight="1" thickBot="1">
      <c r="A821" s="378"/>
      <c r="B821" s="381"/>
      <c r="C821" s="381"/>
      <c r="D821" s="381"/>
      <c r="E821" s="381" t="s">
        <v>1216</v>
      </c>
      <c r="F821" s="379">
        <v>14.01</v>
      </c>
      <c r="G821" s="381"/>
      <c r="H821" s="525" t="s">
        <v>1217</v>
      </c>
      <c r="I821" s="525"/>
      <c r="J821" s="380">
        <v>62.64</v>
      </c>
    </row>
    <row r="822" spans="1:10" ht="26.45" customHeight="1" thickTop="1">
      <c r="A822" s="382"/>
      <c r="B822" s="360"/>
      <c r="C822" s="360"/>
      <c r="D822" s="360"/>
      <c r="E822" s="360"/>
      <c r="F822" s="360"/>
      <c r="G822" s="360"/>
      <c r="H822" s="360"/>
      <c r="I822" s="360"/>
      <c r="J822" s="383"/>
    </row>
    <row r="823" spans="1:10" ht="26.45" customHeight="1">
      <c r="A823" s="319" t="s">
        <v>275</v>
      </c>
      <c r="B823" s="355" t="s">
        <v>5</v>
      </c>
      <c r="C823" s="370" t="s">
        <v>6</v>
      </c>
      <c r="D823" s="370" t="s">
        <v>7</v>
      </c>
      <c r="E823" s="523" t="s">
        <v>1181</v>
      </c>
      <c r="F823" s="523"/>
      <c r="G823" s="354" t="s">
        <v>8</v>
      </c>
      <c r="H823" s="355" t="s">
        <v>9</v>
      </c>
      <c r="I823" s="355" t="s">
        <v>10</v>
      </c>
      <c r="J823" s="320" t="s">
        <v>12</v>
      </c>
    </row>
    <row r="824" spans="1:10" ht="26.45" customHeight="1">
      <c r="A824" s="323" t="s">
        <v>1182</v>
      </c>
      <c r="B824" s="357" t="s">
        <v>276</v>
      </c>
      <c r="C824" s="371" t="s">
        <v>20</v>
      </c>
      <c r="D824" s="371" t="s">
        <v>277</v>
      </c>
      <c r="E824" s="524" t="s">
        <v>1719</v>
      </c>
      <c r="F824" s="524"/>
      <c r="G824" s="356" t="s">
        <v>39</v>
      </c>
      <c r="H824" s="359">
        <v>1</v>
      </c>
      <c r="I824" s="358">
        <v>89.4</v>
      </c>
      <c r="J824" s="373">
        <v>89.4</v>
      </c>
    </row>
    <row r="825" spans="1:10" ht="25.5">
      <c r="A825" s="374" t="s">
        <v>1184</v>
      </c>
      <c r="B825" s="362" t="s">
        <v>1188</v>
      </c>
      <c r="C825" s="372" t="s">
        <v>20</v>
      </c>
      <c r="D825" s="372" t="s">
        <v>1189</v>
      </c>
      <c r="E825" s="503" t="s">
        <v>1187</v>
      </c>
      <c r="F825" s="503"/>
      <c r="G825" s="361" t="s">
        <v>28</v>
      </c>
      <c r="H825" s="364">
        <v>9.7600000000000006E-2</v>
      </c>
      <c r="I825" s="363">
        <v>28.12</v>
      </c>
      <c r="J825" s="375">
        <v>2.74</v>
      </c>
    </row>
    <row r="826" spans="1:10" ht="14.45" customHeight="1">
      <c r="A826" s="374" t="s">
        <v>1184</v>
      </c>
      <c r="B826" s="362" t="s">
        <v>1492</v>
      </c>
      <c r="C826" s="372" t="s">
        <v>20</v>
      </c>
      <c r="D826" s="372" t="s">
        <v>1493</v>
      </c>
      <c r="E826" s="503" t="s">
        <v>1187</v>
      </c>
      <c r="F826" s="503"/>
      <c r="G826" s="361" t="s">
        <v>28</v>
      </c>
      <c r="H826" s="364">
        <v>7.2700000000000001E-2</v>
      </c>
      <c r="I826" s="363">
        <v>28.51</v>
      </c>
      <c r="J826" s="375">
        <v>2.0699999999999998</v>
      </c>
    </row>
    <row r="827" spans="1:10" ht="14.45" customHeight="1">
      <c r="A827" s="374" t="s">
        <v>1184</v>
      </c>
      <c r="B827" s="362" t="s">
        <v>1245</v>
      </c>
      <c r="C827" s="372" t="s">
        <v>20</v>
      </c>
      <c r="D827" s="372" t="s">
        <v>1246</v>
      </c>
      <c r="E827" s="503" t="s">
        <v>1187</v>
      </c>
      <c r="F827" s="503"/>
      <c r="G827" s="361" t="s">
        <v>28</v>
      </c>
      <c r="H827" s="364">
        <v>0.1704</v>
      </c>
      <c r="I827" s="363">
        <v>23.48</v>
      </c>
      <c r="J827" s="375">
        <v>4</v>
      </c>
    </row>
    <row r="828" spans="1:10" ht="25.5" customHeight="1">
      <c r="A828" s="376" t="s">
        <v>1200</v>
      </c>
      <c r="B828" s="367" t="s">
        <v>1502</v>
      </c>
      <c r="C828" s="365" t="s">
        <v>20</v>
      </c>
      <c r="D828" s="365" t="s">
        <v>1503</v>
      </c>
      <c r="E828" s="502" t="s">
        <v>1203</v>
      </c>
      <c r="F828" s="502"/>
      <c r="G828" s="366" t="s">
        <v>22</v>
      </c>
      <c r="H828" s="369">
        <v>0.45</v>
      </c>
      <c r="I828" s="368">
        <v>3.76</v>
      </c>
      <c r="J828" s="377">
        <v>1.69</v>
      </c>
    </row>
    <row r="829" spans="1:10" ht="25.5" customHeight="1">
      <c r="A829" s="376" t="s">
        <v>1200</v>
      </c>
      <c r="B829" s="367" t="s">
        <v>1206</v>
      </c>
      <c r="C829" s="365" t="s">
        <v>20</v>
      </c>
      <c r="D829" s="365" t="s">
        <v>1207</v>
      </c>
      <c r="E829" s="502" t="s">
        <v>1203</v>
      </c>
      <c r="F829" s="502"/>
      <c r="G829" s="366" t="s">
        <v>101</v>
      </c>
      <c r="H829" s="369">
        <v>2.4E-2</v>
      </c>
      <c r="I829" s="368">
        <v>18.11</v>
      </c>
      <c r="J829" s="377">
        <v>0.43</v>
      </c>
    </row>
    <row r="830" spans="1:10" ht="26.45" customHeight="1">
      <c r="A830" s="376" t="s">
        <v>1200</v>
      </c>
      <c r="B830" s="367" t="s">
        <v>1720</v>
      </c>
      <c r="C830" s="365" t="s">
        <v>20</v>
      </c>
      <c r="D830" s="365" t="s">
        <v>1721</v>
      </c>
      <c r="E830" s="502" t="s">
        <v>1203</v>
      </c>
      <c r="F830" s="502"/>
      <c r="G830" s="366" t="s">
        <v>39</v>
      </c>
      <c r="H830" s="369">
        <v>1.0815999999999999</v>
      </c>
      <c r="I830" s="368">
        <v>27.64</v>
      </c>
      <c r="J830" s="377">
        <v>29.89</v>
      </c>
    </row>
    <row r="831" spans="1:10" ht="26.45" customHeight="1">
      <c r="A831" s="376" t="s">
        <v>1200</v>
      </c>
      <c r="B831" s="367" t="s">
        <v>1722</v>
      </c>
      <c r="C831" s="365" t="s">
        <v>20</v>
      </c>
      <c r="D831" s="365" t="s">
        <v>1723</v>
      </c>
      <c r="E831" s="502" t="s">
        <v>1203</v>
      </c>
      <c r="F831" s="502"/>
      <c r="G831" s="366" t="s">
        <v>70</v>
      </c>
      <c r="H831" s="369">
        <v>7.3899999999999993E-2</v>
      </c>
      <c r="I831" s="368">
        <v>657.5</v>
      </c>
      <c r="J831" s="377">
        <v>48.58</v>
      </c>
    </row>
    <row r="832" spans="1:10" ht="26.45" customHeight="1">
      <c r="A832" s="378"/>
      <c r="B832" s="381"/>
      <c r="C832" s="381"/>
      <c r="D832" s="381"/>
      <c r="E832" s="381" t="s">
        <v>1213</v>
      </c>
      <c r="F832" s="379">
        <v>5.48</v>
      </c>
      <c r="G832" s="381" t="s">
        <v>1214</v>
      </c>
      <c r="H832" s="379">
        <v>0</v>
      </c>
      <c r="I832" s="381" t="s">
        <v>1215</v>
      </c>
      <c r="J832" s="380">
        <v>5.48</v>
      </c>
    </row>
    <row r="833" spans="1:10" ht="15" thickBot="1">
      <c r="A833" s="378"/>
      <c r="B833" s="381"/>
      <c r="C833" s="381"/>
      <c r="D833" s="381"/>
      <c r="E833" s="381" t="s">
        <v>1216</v>
      </c>
      <c r="F833" s="379">
        <v>25.76</v>
      </c>
      <c r="G833" s="381"/>
      <c r="H833" s="525" t="s">
        <v>1217</v>
      </c>
      <c r="I833" s="525"/>
      <c r="J833" s="380">
        <v>115.16</v>
      </c>
    </row>
    <row r="834" spans="1:10" ht="14.45" customHeight="1" thickTop="1">
      <c r="A834" s="382"/>
      <c r="B834" s="360"/>
      <c r="C834" s="360"/>
      <c r="D834" s="360"/>
      <c r="E834" s="360"/>
      <c r="F834" s="360"/>
      <c r="G834" s="360"/>
      <c r="H834" s="360"/>
      <c r="I834" s="360"/>
      <c r="J834" s="383"/>
    </row>
    <row r="835" spans="1:10" ht="26.45" customHeight="1">
      <c r="A835" s="319" t="s">
        <v>279</v>
      </c>
      <c r="B835" s="355" t="s">
        <v>5</v>
      </c>
      <c r="C835" s="370" t="s">
        <v>6</v>
      </c>
      <c r="D835" s="370" t="s">
        <v>7</v>
      </c>
      <c r="E835" s="523" t="s">
        <v>1181</v>
      </c>
      <c r="F835" s="523"/>
      <c r="G835" s="354" t="s">
        <v>8</v>
      </c>
      <c r="H835" s="355" t="s">
        <v>9</v>
      </c>
      <c r="I835" s="355" t="s">
        <v>10</v>
      </c>
      <c r="J835" s="320" t="s">
        <v>12</v>
      </c>
    </row>
    <row r="836" spans="1:10" ht="26.45" customHeight="1">
      <c r="A836" s="323" t="s">
        <v>1182</v>
      </c>
      <c r="B836" s="357" t="s">
        <v>280</v>
      </c>
      <c r="C836" s="371" t="s">
        <v>20</v>
      </c>
      <c r="D836" s="371" t="s">
        <v>281</v>
      </c>
      <c r="E836" s="524" t="s">
        <v>1710</v>
      </c>
      <c r="F836" s="524"/>
      <c r="G836" s="356" t="s">
        <v>39</v>
      </c>
      <c r="H836" s="359">
        <v>1</v>
      </c>
      <c r="I836" s="358">
        <v>129.19</v>
      </c>
      <c r="J836" s="373">
        <v>129.19</v>
      </c>
    </row>
    <row r="837" spans="1:10" ht="26.45" customHeight="1">
      <c r="A837" s="374" t="s">
        <v>1184</v>
      </c>
      <c r="B837" s="362" t="s">
        <v>1711</v>
      </c>
      <c r="C837" s="372" t="s">
        <v>20</v>
      </c>
      <c r="D837" s="372" t="s">
        <v>1712</v>
      </c>
      <c r="E837" s="503" t="s">
        <v>1187</v>
      </c>
      <c r="F837" s="503"/>
      <c r="G837" s="361" t="s">
        <v>28</v>
      </c>
      <c r="H837" s="364">
        <v>0.52029999999999998</v>
      </c>
      <c r="I837" s="363">
        <v>28.39</v>
      </c>
      <c r="J837" s="375">
        <v>14.77</v>
      </c>
    </row>
    <row r="838" spans="1:10" ht="14.45" customHeight="1">
      <c r="A838" s="374" t="s">
        <v>1184</v>
      </c>
      <c r="B838" s="362" t="s">
        <v>1245</v>
      </c>
      <c r="C838" s="372" t="s">
        <v>20</v>
      </c>
      <c r="D838" s="372" t="s">
        <v>1246</v>
      </c>
      <c r="E838" s="503" t="s">
        <v>1187</v>
      </c>
      <c r="F838" s="503"/>
      <c r="G838" s="361" t="s">
        <v>28</v>
      </c>
      <c r="H838" s="364">
        <v>0.16739999999999999</v>
      </c>
      <c r="I838" s="363">
        <v>23.48</v>
      </c>
      <c r="J838" s="375">
        <v>3.93</v>
      </c>
    </row>
    <row r="839" spans="1:10">
      <c r="A839" s="376" t="s">
        <v>1200</v>
      </c>
      <c r="B839" s="367" t="s">
        <v>1717</v>
      </c>
      <c r="C839" s="365" t="s">
        <v>20</v>
      </c>
      <c r="D839" s="365" t="s">
        <v>1718</v>
      </c>
      <c r="E839" s="502" t="s">
        <v>1203</v>
      </c>
      <c r="F839" s="502"/>
      <c r="G839" s="366" t="s">
        <v>101</v>
      </c>
      <c r="H839" s="369">
        <v>0.14099999999999999</v>
      </c>
      <c r="I839" s="368">
        <v>5.0999999999999996</v>
      </c>
      <c r="J839" s="377">
        <v>0.71</v>
      </c>
    </row>
    <row r="840" spans="1:10">
      <c r="A840" s="376" t="s">
        <v>1200</v>
      </c>
      <c r="B840" s="367" t="s">
        <v>1724</v>
      </c>
      <c r="C840" s="365" t="s">
        <v>20</v>
      </c>
      <c r="D840" s="365" t="s">
        <v>1725</v>
      </c>
      <c r="E840" s="502" t="s">
        <v>1203</v>
      </c>
      <c r="F840" s="502"/>
      <c r="G840" s="366" t="s">
        <v>101</v>
      </c>
      <c r="H840" s="369">
        <v>9.1300000000000008</v>
      </c>
      <c r="I840" s="368">
        <v>2.67</v>
      </c>
      <c r="J840" s="377">
        <v>24.37</v>
      </c>
    </row>
    <row r="841" spans="1:10" ht="13.9" customHeight="1">
      <c r="A841" s="376" t="s">
        <v>1200</v>
      </c>
      <c r="B841" s="367" t="s">
        <v>1726</v>
      </c>
      <c r="C841" s="365" t="s">
        <v>20</v>
      </c>
      <c r="D841" s="365" t="s">
        <v>1727</v>
      </c>
      <c r="E841" s="502" t="s">
        <v>1203</v>
      </c>
      <c r="F841" s="502"/>
      <c r="G841" s="366" t="s">
        <v>39</v>
      </c>
      <c r="H841" s="369">
        <v>1.069</v>
      </c>
      <c r="I841" s="368">
        <v>79.900000000000006</v>
      </c>
      <c r="J841" s="377">
        <v>85.41</v>
      </c>
    </row>
    <row r="842" spans="1:10" ht="26.45" customHeight="1">
      <c r="A842" s="378"/>
      <c r="B842" s="381"/>
      <c r="C842" s="381"/>
      <c r="D842" s="381"/>
      <c r="E842" s="381" t="s">
        <v>1213</v>
      </c>
      <c r="F842" s="379">
        <v>11.94</v>
      </c>
      <c r="G842" s="381" t="s">
        <v>1214</v>
      </c>
      <c r="H842" s="379">
        <v>0</v>
      </c>
      <c r="I842" s="381" t="s">
        <v>1215</v>
      </c>
      <c r="J842" s="380">
        <v>11.94</v>
      </c>
    </row>
    <row r="843" spans="1:10" ht="26.45" customHeight="1" thickBot="1">
      <c r="A843" s="378"/>
      <c r="B843" s="381"/>
      <c r="C843" s="381"/>
      <c r="D843" s="381"/>
      <c r="E843" s="381" t="s">
        <v>1216</v>
      </c>
      <c r="F843" s="379">
        <v>37.229999999999997</v>
      </c>
      <c r="G843" s="381"/>
      <c r="H843" s="525" t="s">
        <v>1217</v>
      </c>
      <c r="I843" s="525"/>
      <c r="J843" s="380">
        <v>166.42</v>
      </c>
    </row>
    <row r="844" spans="1:10" ht="15" thickTop="1">
      <c r="A844" s="382"/>
      <c r="B844" s="360"/>
      <c r="C844" s="360"/>
      <c r="D844" s="360"/>
      <c r="E844" s="360"/>
      <c r="F844" s="360"/>
      <c r="G844" s="360"/>
      <c r="H844" s="360"/>
      <c r="I844" s="360"/>
      <c r="J844" s="383"/>
    </row>
    <row r="845" spans="1:10" ht="26.45" customHeight="1">
      <c r="A845" s="319" t="s">
        <v>282</v>
      </c>
      <c r="B845" s="355" t="s">
        <v>5</v>
      </c>
      <c r="C845" s="370" t="s">
        <v>6</v>
      </c>
      <c r="D845" s="370" t="s">
        <v>7</v>
      </c>
      <c r="E845" s="523" t="s">
        <v>1181</v>
      </c>
      <c r="F845" s="523"/>
      <c r="G845" s="354" t="s">
        <v>8</v>
      </c>
      <c r="H845" s="355" t="s">
        <v>9</v>
      </c>
      <c r="I845" s="355" t="s">
        <v>10</v>
      </c>
      <c r="J845" s="320" t="s">
        <v>12</v>
      </c>
    </row>
    <row r="846" spans="1:10" ht="14.45" customHeight="1">
      <c r="A846" s="323" t="s">
        <v>1182</v>
      </c>
      <c r="B846" s="357" t="s">
        <v>283</v>
      </c>
      <c r="C846" s="371" t="s">
        <v>20</v>
      </c>
      <c r="D846" s="371" t="s">
        <v>284</v>
      </c>
      <c r="E846" s="524" t="s">
        <v>1383</v>
      </c>
      <c r="F846" s="524"/>
      <c r="G846" s="356" t="s">
        <v>39</v>
      </c>
      <c r="H846" s="359">
        <v>1</v>
      </c>
      <c r="I846" s="358">
        <v>152.34</v>
      </c>
      <c r="J846" s="373">
        <v>152.34</v>
      </c>
    </row>
    <row r="847" spans="1:10" ht="26.45" customHeight="1">
      <c r="A847" s="374" t="s">
        <v>1184</v>
      </c>
      <c r="B847" s="362" t="s">
        <v>1711</v>
      </c>
      <c r="C847" s="372" t="s">
        <v>20</v>
      </c>
      <c r="D847" s="372" t="s">
        <v>1712</v>
      </c>
      <c r="E847" s="503" t="s">
        <v>1187</v>
      </c>
      <c r="F847" s="503"/>
      <c r="G847" s="361" t="s">
        <v>28</v>
      </c>
      <c r="H847" s="364">
        <v>0.48480000000000001</v>
      </c>
      <c r="I847" s="363">
        <v>28.39</v>
      </c>
      <c r="J847" s="375">
        <v>13.76</v>
      </c>
    </row>
    <row r="848" spans="1:10" ht="26.45" customHeight="1">
      <c r="A848" s="374" t="s">
        <v>1184</v>
      </c>
      <c r="B848" s="362" t="s">
        <v>1245</v>
      </c>
      <c r="C848" s="372" t="s">
        <v>20</v>
      </c>
      <c r="D848" s="372" t="s">
        <v>1246</v>
      </c>
      <c r="E848" s="503" t="s">
        <v>1187</v>
      </c>
      <c r="F848" s="503"/>
      <c r="G848" s="361" t="s">
        <v>28</v>
      </c>
      <c r="H848" s="364">
        <v>0.16250000000000001</v>
      </c>
      <c r="I848" s="363">
        <v>23.48</v>
      </c>
      <c r="J848" s="375">
        <v>3.81</v>
      </c>
    </row>
    <row r="849" spans="1:10" ht="26.45" customHeight="1">
      <c r="A849" s="376" t="s">
        <v>1200</v>
      </c>
      <c r="B849" s="367" t="s">
        <v>1728</v>
      </c>
      <c r="C849" s="365" t="s">
        <v>20</v>
      </c>
      <c r="D849" s="365" t="s">
        <v>1729</v>
      </c>
      <c r="E849" s="502" t="s">
        <v>1203</v>
      </c>
      <c r="F849" s="502"/>
      <c r="G849" s="366" t="s">
        <v>39</v>
      </c>
      <c r="H849" s="369">
        <v>1.0602</v>
      </c>
      <c r="I849" s="368">
        <v>103.24</v>
      </c>
      <c r="J849" s="377">
        <v>109.45</v>
      </c>
    </row>
    <row r="850" spans="1:10" ht="26.45" customHeight="1">
      <c r="A850" s="376" t="s">
        <v>1200</v>
      </c>
      <c r="B850" s="367" t="s">
        <v>1717</v>
      </c>
      <c r="C850" s="365" t="s">
        <v>20</v>
      </c>
      <c r="D850" s="365" t="s">
        <v>1718</v>
      </c>
      <c r="E850" s="502" t="s">
        <v>1203</v>
      </c>
      <c r="F850" s="502"/>
      <c r="G850" s="366" t="s">
        <v>101</v>
      </c>
      <c r="H850" s="369">
        <v>0.188</v>
      </c>
      <c r="I850" s="368">
        <v>5.0999999999999996</v>
      </c>
      <c r="J850" s="377">
        <v>0.95</v>
      </c>
    </row>
    <row r="851" spans="1:10" ht="26.45" customHeight="1">
      <c r="A851" s="376" t="s">
        <v>1200</v>
      </c>
      <c r="B851" s="367" t="s">
        <v>1724</v>
      </c>
      <c r="C851" s="365" t="s">
        <v>20</v>
      </c>
      <c r="D851" s="365" t="s">
        <v>1725</v>
      </c>
      <c r="E851" s="502" t="s">
        <v>1203</v>
      </c>
      <c r="F851" s="502"/>
      <c r="G851" s="366" t="s">
        <v>101</v>
      </c>
      <c r="H851" s="369">
        <v>9.1300000000000008</v>
      </c>
      <c r="I851" s="368">
        <v>2.67</v>
      </c>
      <c r="J851" s="377">
        <v>24.37</v>
      </c>
    </row>
    <row r="852" spans="1:10" ht="15" customHeight="1">
      <c r="A852" s="378"/>
      <c r="B852" s="381"/>
      <c r="C852" s="381"/>
      <c r="D852" s="381"/>
      <c r="E852" s="381" t="s">
        <v>1213</v>
      </c>
      <c r="F852" s="379">
        <v>11.22</v>
      </c>
      <c r="G852" s="381" t="s">
        <v>1214</v>
      </c>
      <c r="H852" s="379">
        <v>0</v>
      </c>
      <c r="I852" s="381" t="s">
        <v>1215</v>
      </c>
      <c r="J852" s="380">
        <v>11.22</v>
      </c>
    </row>
    <row r="853" spans="1:10" ht="15" thickBot="1">
      <c r="A853" s="378"/>
      <c r="B853" s="381"/>
      <c r="C853" s="381"/>
      <c r="D853" s="381"/>
      <c r="E853" s="381" t="s">
        <v>1216</v>
      </c>
      <c r="F853" s="379">
        <v>43.9</v>
      </c>
      <c r="G853" s="381"/>
      <c r="H853" s="525" t="s">
        <v>1217</v>
      </c>
      <c r="I853" s="525"/>
      <c r="J853" s="380">
        <v>196.24</v>
      </c>
    </row>
    <row r="854" spans="1:10" ht="14.45" customHeight="1" thickTop="1">
      <c r="A854" s="382"/>
      <c r="B854" s="360"/>
      <c r="C854" s="360"/>
      <c r="D854" s="360"/>
      <c r="E854" s="360"/>
      <c r="F854" s="360"/>
      <c r="G854" s="360"/>
      <c r="H854" s="360"/>
      <c r="I854" s="360"/>
      <c r="J854" s="383"/>
    </row>
    <row r="855" spans="1:10" ht="14.45" customHeight="1">
      <c r="A855" s="319" t="s">
        <v>285</v>
      </c>
      <c r="B855" s="355" t="s">
        <v>5</v>
      </c>
      <c r="C855" s="370" t="s">
        <v>6</v>
      </c>
      <c r="D855" s="370" t="s">
        <v>7</v>
      </c>
      <c r="E855" s="523" t="s">
        <v>1181</v>
      </c>
      <c r="F855" s="523"/>
      <c r="G855" s="354" t="s">
        <v>8</v>
      </c>
      <c r="H855" s="355" t="s">
        <v>9</v>
      </c>
      <c r="I855" s="355" t="s">
        <v>10</v>
      </c>
      <c r="J855" s="320" t="s">
        <v>12</v>
      </c>
    </row>
    <row r="856" spans="1:10" ht="25.5" customHeight="1">
      <c r="A856" s="323" t="s">
        <v>1182</v>
      </c>
      <c r="B856" s="357" t="s">
        <v>286</v>
      </c>
      <c r="C856" s="371" t="s">
        <v>20</v>
      </c>
      <c r="D856" s="371" t="s">
        <v>287</v>
      </c>
      <c r="E856" s="524" t="s">
        <v>1719</v>
      </c>
      <c r="F856" s="524"/>
      <c r="G856" s="356" t="s">
        <v>39</v>
      </c>
      <c r="H856" s="359">
        <v>1</v>
      </c>
      <c r="I856" s="358">
        <v>96.07</v>
      </c>
      <c r="J856" s="373">
        <v>96.07</v>
      </c>
    </row>
    <row r="857" spans="1:10" ht="26.45" customHeight="1">
      <c r="A857" s="374" t="s">
        <v>1184</v>
      </c>
      <c r="B857" s="362" t="s">
        <v>1188</v>
      </c>
      <c r="C857" s="372" t="s">
        <v>20</v>
      </c>
      <c r="D857" s="372" t="s">
        <v>1189</v>
      </c>
      <c r="E857" s="503" t="s">
        <v>1187</v>
      </c>
      <c r="F857" s="503"/>
      <c r="G857" s="361" t="s">
        <v>28</v>
      </c>
      <c r="H857" s="364">
        <v>9.7600000000000006E-2</v>
      </c>
      <c r="I857" s="363">
        <v>28.12</v>
      </c>
      <c r="J857" s="375">
        <v>2.74</v>
      </c>
    </row>
    <row r="858" spans="1:10" ht="26.45" customHeight="1">
      <c r="A858" s="374" t="s">
        <v>1184</v>
      </c>
      <c r="B858" s="362" t="s">
        <v>1492</v>
      </c>
      <c r="C858" s="372" t="s">
        <v>20</v>
      </c>
      <c r="D858" s="372" t="s">
        <v>1493</v>
      </c>
      <c r="E858" s="503" t="s">
        <v>1187</v>
      </c>
      <c r="F858" s="503"/>
      <c r="G858" s="361" t="s">
        <v>28</v>
      </c>
      <c r="H858" s="364">
        <v>0.14829999999999999</v>
      </c>
      <c r="I858" s="363">
        <v>28.51</v>
      </c>
      <c r="J858" s="375">
        <v>4.22</v>
      </c>
    </row>
    <row r="859" spans="1:10" ht="26.45" customHeight="1">
      <c r="A859" s="374" t="s">
        <v>1184</v>
      </c>
      <c r="B859" s="362" t="s">
        <v>1245</v>
      </c>
      <c r="C859" s="372" t="s">
        <v>20</v>
      </c>
      <c r="D859" s="372" t="s">
        <v>1246</v>
      </c>
      <c r="E859" s="503" t="s">
        <v>1187</v>
      </c>
      <c r="F859" s="503"/>
      <c r="G859" s="361" t="s">
        <v>28</v>
      </c>
      <c r="H859" s="364">
        <v>0.24590000000000001</v>
      </c>
      <c r="I859" s="363">
        <v>23.48</v>
      </c>
      <c r="J859" s="375">
        <v>5.77</v>
      </c>
    </row>
    <row r="860" spans="1:10" ht="26.45" customHeight="1">
      <c r="A860" s="374" t="s">
        <v>1184</v>
      </c>
      <c r="B860" s="362" t="s">
        <v>1572</v>
      </c>
      <c r="C860" s="372" t="s">
        <v>20</v>
      </c>
      <c r="D860" s="372" t="s">
        <v>1573</v>
      </c>
      <c r="E860" s="503" t="s">
        <v>1199</v>
      </c>
      <c r="F860" s="503"/>
      <c r="G860" s="361" t="s">
        <v>70</v>
      </c>
      <c r="H860" s="364">
        <v>7.3899999999999993E-2</v>
      </c>
      <c r="I860" s="363">
        <v>694.6</v>
      </c>
      <c r="J860" s="375">
        <v>51.33</v>
      </c>
    </row>
    <row r="861" spans="1:10" ht="39.6" customHeight="1">
      <c r="A861" s="376" t="s">
        <v>1200</v>
      </c>
      <c r="B861" s="367" t="s">
        <v>1502</v>
      </c>
      <c r="C861" s="365" t="s">
        <v>20</v>
      </c>
      <c r="D861" s="365" t="s">
        <v>1503</v>
      </c>
      <c r="E861" s="502" t="s">
        <v>1203</v>
      </c>
      <c r="F861" s="502"/>
      <c r="G861" s="366" t="s">
        <v>22</v>
      </c>
      <c r="H861" s="369">
        <v>0.45</v>
      </c>
      <c r="I861" s="368">
        <v>3.76</v>
      </c>
      <c r="J861" s="377">
        <v>1.69</v>
      </c>
    </row>
    <row r="862" spans="1:10" ht="14.45" customHeight="1">
      <c r="A862" s="376" t="s">
        <v>1200</v>
      </c>
      <c r="B862" s="367" t="s">
        <v>1206</v>
      </c>
      <c r="C862" s="365" t="s">
        <v>20</v>
      </c>
      <c r="D862" s="365" t="s">
        <v>1207</v>
      </c>
      <c r="E862" s="502" t="s">
        <v>1203</v>
      </c>
      <c r="F862" s="502"/>
      <c r="G862" s="366" t="s">
        <v>101</v>
      </c>
      <c r="H862" s="369">
        <v>2.4E-2</v>
      </c>
      <c r="I862" s="368">
        <v>18.11</v>
      </c>
      <c r="J862" s="377">
        <v>0.43</v>
      </c>
    </row>
    <row r="863" spans="1:10" ht="26.45" customHeight="1">
      <c r="A863" s="376" t="s">
        <v>1200</v>
      </c>
      <c r="B863" s="367" t="s">
        <v>1720</v>
      </c>
      <c r="C863" s="365" t="s">
        <v>20</v>
      </c>
      <c r="D863" s="365" t="s">
        <v>1721</v>
      </c>
      <c r="E863" s="502" t="s">
        <v>1203</v>
      </c>
      <c r="F863" s="502"/>
      <c r="G863" s="366" t="s">
        <v>39</v>
      </c>
      <c r="H863" s="369">
        <v>1.0815999999999999</v>
      </c>
      <c r="I863" s="368">
        <v>27.64</v>
      </c>
      <c r="J863" s="377">
        <v>29.89</v>
      </c>
    </row>
    <row r="864" spans="1:10">
      <c r="A864" s="378"/>
      <c r="B864" s="381"/>
      <c r="C864" s="381"/>
      <c r="D864" s="381"/>
      <c r="E864" s="381" t="s">
        <v>1213</v>
      </c>
      <c r="F864" s="379">
        <v>12.34</v>
      </c>
      <c r="G864" s="381" t="s">
        <v>1214</v>
      </c>
      <c r="H864" s="379">
        <v>0</v>
      </c>
      <c r="I864" s="381" t="s">
        <v>1215</v>
      </c>
      <c r="J864" s="380">
        <v>12.34</v>
      </c>
    </row>
    <row r="865" spans="1:10" ht="26.45" customHeight="1" thickBot="1">
      <c r="A865" s="378"/>
      <c r="B865" s="381"/>
      <c r="C865" s="381"/>
      <c r="D865" s="381"/>
      <c r="E865" s="381" t="s">
        <v>1216</v>
      </c>
      <c r="F865" s="379">
        <v>27.68</v>
      </c>
      <c r="G865" s="381"/>
      <c r="H865" s="525" t="s">
        <v>1217</v>
      </c>
      <c r="I865" s="525"/>
      <c r="J865" s="380">
        <v>123.75</v>
      </c>
    </row>
    <row r="866" spans="1:10" ht="26.45" customHeight="1" thickTop="1">
      <c r="A866" s="382"/>
      <c r="B866" s="360"/>
      <c r="C866" s="360"/>
      <c r="D866" s="360"/>
      <c r="E866" s="360"/>
      <c r="F866" s="360"/>
      <c r="G866" s="360"/>
      <c r="H866" s="360"/>
      <c r="I866" s="360"/>
      <c r="J866" s="383"/>
    </row>
    <row r="867" spans="1:10" ht="26.45" customHeight="1">
      <c r="A867" s="319" t="s">
        <v>288</v>
      </c>
      <c r="B867" s="355" t="s">
        <v>5</v>
      </c>
      <c r="C867" s="370" t="s">
        <v>6</v>
      </c>
      <c r="D867" s="370" t="s">
        <v>7</v>
      </c>
      <c r="E867" s="523" t="s">
        <v>1181</v>
      </c>
      <c r="F867" s="523"/>
      <c r="G867" s="354" t="s">
        <v>8</v>
      </c>
      <c r="H867" s="355" t="s">
        <v>9</v>
      </c>
      <c r="I867" s="355" t="s">
        <v>10</v>
      </c>
      <c r="J867" s="320" t="s">
        <v>12</v>
      </c>
    </row>
    <row r="868" spans="1:10" ht="25.5" customHeight="1">
      <c r="A868" s="323" t="s">
        <v>1182</v>
      </c>
      <c r="B868" s="357" t="s">
        <v>289</v>
      </c>
      <c r="C868" s="371" t="s">
        <v>20</v>
      </c>
      <c r="D868" s="371" t="s">
        <v>290</v>
      </c>
      <c r="E868" s="524" t="s">
        <v>1730</v>
      </c>
      <c r="F868" s="524"/>
      <c r="G868" s="356" t="s">
        <v>39</v>
      </c>
      <c r="H868" s="359">
        <v>1</v>
      </c>
      <c r="I868" s="358">
        <v>85.81</v>
      </c>
      <c r="J868" s="373">
        <v>85.81</v>
      </c>
    </row>
    <row r="869" spans="1:10" ht="39.6" customHeight="1">
      <c r="A869" s="374" t="s">
        <v>1184</v>
      </c>
      <c r="B869" s="362" t="s">
        <v>1731</v>
      </c>
      <c r="C869" s="372" t="s">
        <v>20</v>
      </c>
      <c r="D869" s="372" t="s">
        <v>1732</v>
      </c>
      <c r="E869" s="503" t="s">
        <v>1187</v>
      </c>
      <c r="F869" s="503"/>
      <c r="G869" s="361" t="s">
        <v>28</v>
      </c>
      <c r="H869" s="364">
        <v>0.20150000000000001</v>
      </c>
      <c r="I869" s="363">
        <v>26.58</v>
      </c>
      <c r="J869" s="375">
        <v>5.35</v>
      </c>
    </row>
    <row r="870" spans="1:10" ht="26.45" customHeight="1">
      <c r="A870" s="374" t="s">
        <v>1184</v>
      </c>
      <c r="B870" s="362" t="s">
        <v>1245</v>
      </c>
      <c r="C870" s="372" t="s">
        <v>20</v>
      </c>
      <c r="D870" s="372" t="s">
        <v>1246</v>
      </c>
      <c r="E870" s="503" t="s">
        <v>1187</v>
      </c>
      <c r="F870" s="503"/>
      <c r="G870" s="361" t="s">
        <v>28</v>
      </c>
      <c r="H870" s="364">
        <v>0.20150000000000001</v>
      </c>
      <c r="I870" s="363">
        <v>23.48</v>
      </c>
      <c r="J870" s="375">
        <v>4.7300000000000004</v>
      </c>
    </row>
    <row r="871" spans="1:10" ht="14.45" customHeight="1">
      <c r="A871" s="374" t="s">
        <v>1184</v>
      </c>
      <c r="B871" s="362" t="s">
        <v>1733</v>
      </c>
      <c r="C871" s="372" t="s">
        <v>20</v>
      </c>
      <c r="D871" s="372" t="s">
        <v>1734</v>
      </c>
      <c r="E871" s="503" t="s">
        <v>1192</v>
      </c>
      <c r="F871" s="503"/>
      <c r="G871" s="361" t="s">
        <v>1193</v>
      </c>
      <c r="H871" s="364">
        <v>4.1000000000000003E-3</v>
      </c>
      <c r="I871" s="363">
        <v>10.32</v>
      </c>
      <c r="J871" s="375">
        <v>0.04</v>
      </c>
    </row>
    <row r="872" spans="1:10" ht="13.9" customHeight="1">
      <c r="A872" s="374" t="s">
        <v>1184</v>
      </c>
      <c r="B872" s="362" t="s">
        <v>1735</v>
      </c>
      <c r="C872" s="372" t="s">
        <v>20</v>
      </c>
      <c r="D872" s="372" t="s">
        <v>1736</v>
      </c>
      <c r="E872" s="503" t="s">
        <v>1192</v>
      </c>
      <c r="F872" s="503"/>
      <c r="G872" s="361" t="s">
        <v>1196</v>
      </c>
      <c r="H872" s="364">
        <v>9.6699999999999994E-2</v>
      </c>
      <c r="I872" s="363">
        <v>0.67</v>
      </c>
      <c r="J872" s="375">
        <v>0.06</v>
      </c>
    </row>
    <row r="873" spans="1:10" ht="26.45" customHeight="1">
      <c r="A873" s="374" t="s">
        <v>1184</v>
      </c>
      <c r="B873" s="362" t="s">
        <v>1737</v>
      </c>
      <c r="C873" s="372" t="s">
        <v>20</v>
      </c>
      <c r="D873" s="372" t="s">
        <v>1738</v>
      </c>
      <c r="E873" s="503" t="s">
        <v>1192</v>
      </c>
      <c r="F873" s="503"/>
      <c r="G873" s="361" t="s">
        <v>1193</v>
      </c>
      <c r="H873" s="364">
        <v>3.8E-3</v>
      </c>
      <c r="I873" s="363">
        <v>11.45</v>
      </c>
      <c r="J873" s="375">
        <v>0.04</v>
      </c>
    </row>
    <row r="874" spans="1:10" ht="39.6" customHeight="1">
      <c r="A874" s="374" t="s">
        <v>1184</v>
      </c>
      <c r="B874" s="362" t="s">
        <v>1739</v>
      </c>
      <c r="C874" s="372" t="s">
        <v>20</v>
      </c>
      <c r="D874" s="372" t="s">
        <v>1740</v>
      </c>
      <c r="E874" s="503" t="s">
        <v>1192</v>
      </c>
      <c r="F874" s="503"/>
      <c r="G874" s="361" t="s">
        <v>1196</v>
      </c>
      <c r="H874" s="364">
        <v>9.7000000000000003E-2</v>
      </c>
      <c r="I874" s="363">
        <v>1.19</v>
      </c>
      <c r="J874" s="375">
        <v>0.11</v>
      </c>
    </row>
    <row r="875" spans="1:10" ht="25.5">
      <c r="A875" s="376" t="s">
        <v>1200</v>
      </c>
      <c r="B875" s="367" t="s">
        <v>1536</v>
      </c>
      <c r="C875" s="365" t="s">
        <v>20</v>
      </c>
      <c r="D875" s="365" t="s">
        <v>1537</v>
      </c>
      <c r="E875" s="502" t="s">
        <v>1203</v>
      </c>
      <c r="F875" s="502"/>
      <c r="G875" s="366" t="s">
        <v>70</v>
      </c>
      <c r="H875" s="369">
        <v>5.6800000000000003E-2</v>
      </c>
      <c r="I875" s="368">
        <v>120</v>
      </c>
      <c r="J875" s="377">
        <v>6.81</v>
      </c>
    </row>
    <row r="876" spans="1:10" ht="26.45" customHeight="1">
      <c r="A876" s="376" t="s">
        <v>1200</v>
      </c>
      <c r="B876" s="367" t="s">
        <v>1741</v>
      </c>
      <c r="C876" s="365" t="s">
        <v>20</v>
      </c>
      <c r="D876" s="365" t="s">
        <v>1742</v>
      </c>
      <c r="E876" s="502" t="s">
        <v>1203</v>
      </c>
      <c r="F876" s="502"/>
      <c r="G876" s="366" t="s">
        <v>70</v>
      </c>
      <c r="H876" s="369">
        <v>9.7999999999999997E-3</v>
      </c>
      <c r="I876" s="368">
        <v>238.18</v>
      </c>
      <c r="J876" s="377">
        <v>2.33</v>
      </c>
    </row>
    <row r="877" spans="1:10" ht="26.45" customHeight="1">
      <c r="A877" s="376" t="s">
        <v>1200</v>
      </c>
      <c r="B877" s="367" t="s">
        <v>1743</v>
      </c>
      <c r="C877" s="365" t="s">
        <v>20</v>
      </c>
      <c r="D877" s="365" t="s">
        <v>1744</v>
      </c>
      <c r="E877" s="502" t="s">
        <v>1203</v>
      </c>
      <c r="F877" s="502"/>
      <c r="G877" s="366" t="s">
        <v>39</v>
      </c>
      <c r="H877" s="369">
        <v>1.0041</v>
      </c>
      <c r="I877" s="368">
        <v>66.069999999999993</v>
      </c>
      <c r="J877" s="377">
        <v>66.34</v>
      </c>
    </row>
    <row r="878" spans="1:10" ht="25.5" customHeight="1">
      <c r="A878" s="378"/>
      <c r="B878" s="381"/>
      <c r="C878" s="381"/>
      <c r="D878" s="381"/>
      <c r="E878" s="381" t="s">
        <v>1213</v>
      </c>
      <c r="F878" s="379">
        <v>6.13</v>
      </c>
      <c r="G878" s="381" t="s">
        <v>1214</v>
      </c>
      <c r="H878" s="379">
        <v>0</v>
      </c>
      <c r="I878" s="381" t="s">
        <v>1215</v>
      </c>
      <c r="J878" s="380">
        <v>6.13</v>
      </c>
    </row>
    <row r="879" spans="1:10" ht="14.45" customHeight="1" thickBot="1">
      <c r="A879" s="378"/>
      <c r="B879" s="381"/>
      <c r="C879" s="381"/>
      <c r="D879" s="381"/>
      <c r="E879" s="381" t="s">
        <v>1216</v>
      </c>
      <c r="F879" s="379">
        <v>24.73</v>
      </c>
      <c r="G879" s="381"/>
      <c r="H879" s="525" t="s">
        <v>1217</v>
      </c>
      <c r="I879" s="525"/>
      <c r="J879" s="380">
        <v>110.54</v>
      </c>
    </row>
    <row r="880" spans="1:10" ht="14.45" customHeight="1" thickTop="1">
      <c r="A880" s="382"/>
      <c r="B880" s="360"/>
      <c r="C880" s="360"/>
      <c r="D880" s="360"/>
      <c r="E880" s="360"/>
      <c r="F880" s="360"/>
      <c r="G880" s="360"/>
      <c r="H880" s="360"/>
      <c r="I880" s="360"/>
      <c r="J880" s="383"/>
    </row>
    <row r="881" spans="1:10" ht="38.25" customHeight="1">
      <c r="A881" s="319" t="s">
        <v>293</v>
      </c>
      <c r="B881" s="355" t="s">
        <v>5</v>
      </c>
      <c r="C881" s="370" t="s">
        <v>6</v>
      </c>
      <c r="D881" s="370" t="s">
        <v>7</v>
      </c>
      <c r="E881" s="523" t="s">
        <v>1181</v>
      </c>
      <c r="F881" s="523"/>
      <c r="G881" s="354" t="s">
        <v>8</v>
      </c>
      <c r="H881" s="355" t="s">
        <v>9</v>
      </c>
      <c r="I881" s="355" t="s">
        <v>10</v>
      </c>
      <c r="J881" s="320" t="s">
        <v>12</v>
      </c>
    </row>
    <row r="882" spans="1:10" ht="14.45" customHeight="1">
      <c r="A882" s="323" t="s">
        <v>1182</v>
      </c>
      <c r="B882" s="357" t="s">
        <v>294</v>
      </c>
      <c r="C882" s="371" t="s">
        <v>20</v>
      </c>
      <c r="D882" s="371" t="s">
        <v>295</v>
      </c>
      <c r="E882" s="524" t="s">
        <v>1710</v>
      </c>
      <c r="F882" s="524"/>
      <c r="G882" s="356" t="s">
        <v>22</v>
      </c>
      <c r="H882" s="359">
        <v>1</v>
      </c>
      <c r="I882" s="358">
        <v>13.3</v>
      </c>
      <c r="J882" s="373">
        <v>13.3</v>
      </c>
    </row>
    <row r="883" spans="1:10" ht="26.45" customHeight="1">
      <c r="A883" s="374" t="s">
        <v>1184</v>
      </c>
      <c r="B883" s="362" t="s">
        <v>1711</v>
      </c>
      <c r="C883" s="372" t="s">
        <v>20</v>
      </c>
      <c r="D883" s="372" t="s">
        <v>1712</v>
      </c>
      <c r="E883" s="503" t="s">
        <v>1187</v>
      </c>
      <c r="F883" s="503"/>
      <c r="G883" s="361" t="s">
        <v>28</v>
      </c>
      <c r="H883" s="364">
        <v>8.7099999999999997E-2</v>
      </c>
      <c r="I883" s="363">
        <v>28.39</v>
      </c>
      <c r="J883" s="375">
        <v>2.4700000000000002</v>
      </c>
    </row>
    <row r="884" spans="1:10" ht="26.45" customHeight="1">
      <c r="A884" s="374" t="s">
        <v>1184</v>
      </c>
      <c r="B884" s="362" t="s">
        <v>1245</v>
      </c>
      <c r="C884" s="372" t="s">
        <v>20</v>
      </c>
      <c r="D884" s="372" t="s">
        <v>1246</v>
      </c>
      <c r="E884" s="503" t="s">
        <v>1187</v>
      </c>
      <c r="F884" s="503"/>
      <c r="G884" s="361" t="s">
        <v>28</v>
      </c>
      <c r="H884" s="364">
        <v>3.2599999999999997E-2</v>
      </c>
      <c r="I884" s="363">
        <v>23.48</v>
      </c>
      <c r="J884" s="375">
        <v>0.76</v>
      </c>
    </row>
    <row r="885" spans="1:10" ht="13.9" customHeight="1">
      <c r="A885" s="376" t="s">
        <v>1200</v>
      </c>
      <c r="B885" s="367" t="s">
        <v>1745</v>
      </c>
      <c r="C885" s="365" t="s">
        <v>20</v>
      </c>
      <c r="D885" s="365" t="s">
        <v>1746</v>
      </c>
      <c r="E885" s="502" t="s">
        <v>1203</v>
      </c>
      <c r="F885" s="502"/>
      <c r="G885" s="366" t="s">
        <v>39</v>
      </c>
      <c r="H885" s="369">
        <v>0.1875</v>
      </c>
      <c r="I885" s="368">
        <v>48.39</v>
      </c>
      <c r="J885" s="377">
        <v>9.07</v>
      </c>
    </row>
    <row r="886" spans="1:10" ht="26.45" customHeight="1">
      <c r="A886" s="376" t="s">
        <v>1200</v>
      </c>
      <c r="B886" s="367" t="s">
        <v>1715</v>
      </c>
      <c r="C886" s="365" t="s">
        <v>20</v>
      </c>
      <c r="D886" s="365" t="s">
        <v>1716</v>
      </c>
      <c r="E886" s="502" t="s">
        <v>1203</v>
      </c>
      <c r="F886" s="502"/>
      <c r="G886" s="366" t="s">
        <v>101</v>
      </c>
      <c r="H886" s="369">
        <v>0.63919999999999999</v>
      </c>
      <c r="I886" s="368">
        <v>0.87</v>
      </c>
      <c r="J886" s="377">
        <v>0.55000000000000004</v>
      </c>
    </row>
    <row r="887" spans="1:10" ht="26.45" customHeight="1">
      <c r="A887" s="376" t="s">
        <v>1200</v>
      </c>
      <c r="B887" s="367" t="s">
        <v>1717</v>
      </c>
      <c r="C887" s="365" t="s">
        <v>20</v>
      </c>
      <c r="D887" s="365" t="s">
        <v>1718</v>
      </c>
      <c r="E887" s="502" t="s">
        <v>1203</v>
      </c>
      <c r="F887" s="502"/>
      <c r="G887" s="366" t="s">
        <v>101</v>
      </c>
      <c r="H887" s="369">
        <v>8.8999999999999996E-2</v>
      </c>
      <c r="I887" s="368">
        <v>5.0999999999999996</v>
      </c>
      <c r="J887" s="377">
        <v>0.45</v>
      </c>
    </row>
    <row r="888" spans="1:10" ht="15" customHeight="1">
      <c r="A888" s="378"/>
      <c r="B888" s="381"/>
      <c r="C888" s="381"/>
      <c r="D888" s="381"/>
      <c r="E888" s="381" t="s">
        <v>1213</v>
      </c>
      <c r="F888" s="379">
        <v>2.0499999999999998</v>
      </c>
      <c r="G888" s="381" t="s">
        <v>1214</v>
      </c>
      <c r="H888" s="379">
        <v>0</v>
      </c>
      <c r="I888" s="381" t="s">
        <v>1215</v>
      </c>
      <c r="J888" s="380">
        <v>2.0499999999999998</v>
      </c>
    </row>
    <row r="889" spans="1:10" ht="14.45" customHeight="1" thickBot="1">
      <c r="A889" s="378"/>
      <c r="B889" s="381"/>
      <c r="C889" s="381"/>
      <c r="D889" s="381"/>
      <c r="E889" s="381" t="s">
        <v>1216</v>
      </c>
      <c r="F889" s="379">
        <v>3.83</v>
      </c>
      <c r="G889" s="381"/>
      <c r="H889" s="525" t="s">
        <v>1217</v>
      </c>
      <c r="I889" s="525"/>
      <c r="J889" s="380">
        <v>17.13</v>
      </c>
    </row>
    <row r="890" spans="1:10" ht="14.45" customHeight="1" thickTop="1">
      <c r="A890" s="382"/>
      <c r="B890" s="360"/>
      <c r="C890" s="360"/>
      <c r="D890" s="360"/>
      <c r="E890" s="360"/>
      <c r="F890" s="360"/>
      <c r="G890" s="360"/>
      <c r="H890" s="360"/>
      <c r="I890" s="360"/>
      <c r="J890" s="383"/>
    </row>
    <row r="891" spans="1:10" ht="25.5" customHeight="1">
      <c r="A891" s="319" t="s">
        <v>296</v>
      </c>
      <c r="B891" s="355" t="s">
        <v>5</v>
      </c>
      <c r="C891" s="370" t="s">
        <v>6</v>
      </c>
      <c r="D891" s="370" t="s">
        <v>7</v>
      </c>
      <c r="E891" s="523" t="s">
        <v>1181</v>
      </c>
      <c r="F891" s="523"/>
      <c r="G891" s="354" t="s">
        <v>8</v>
      </c>
      <c r="H891" s="355" t="s">
        <v>9</v>
      </c>
      <c r="I891" s="355" t="s">
        <v>10</v>
      </c>
      <c r="J891" s="320" t="s">
        <v>12</v>
      </c>
    </row>
    <row r="892" spans="1:10" ht="14.45" customHeight="1">
      <c r="A892" s="323" t="s">
        <v>1182</v>
      </c>
      <c r="B892" s="357" t="s">
        <v>297</v>
      </c>
      <c r="C892" s="371" t="s">
        <v>20</v>
      </c>
      <c r="D892" s="371" t="s">
        <v>298</v>
      </c>
      <c r="E892" s="524" t="s">
        <v>1446</v>
      </c>
      <c r="F892" s="524"/>
      <c r="G892" s="356" t="s">
        <v>22</v>
      </c>
      <c r="H892" s="359">
        <v>1</v>
      </c>
      <c r="I892" s="358">
        <v>114.68</v>
      </c>
      <c r="J892" s="373">
        <v>114.68</v>
      </c>
    </row>
    <row r="893" spans="1:10" ht="13.9" customHeight="1">
      <c r="A893" s="374" t="s">
        <v>1184</v>
      </c>
      <c r="B893" s="362" t="s">
        <v>1747</v>
      </c>
      <c r="C893" s="372" t="s">
        <v>20</v>
      </c>
      <c r="D893" s="372" t="s">
        <v>1748</v>
      </c>
      <c r="E893" s="503" t="s">
        <v>1187</v>
      </c>
      <c r="F893" s="503"/>
      <c r="G893" s="361" t="s">
        <v>28</v>
      </c>
      <c r="H893" s="364">
        <v>0.54700000000000004</v>
      </c>
      <c r="I893" s="363">
        <v>29.24</v>
      </c>
      <c r="J893" s="375">
        <v>15.99</v>
      </c>
    </row>
    <row r="894" spans="1:10" ht="26.45" customHeight="1">
      <c r="A894" s="374" t="s">
        <v>1184</v>
      </c>
      <c r="B894" s="362" t="s">
        <v>1245</v>
      </c>
      <c r="C894" s="372" t="s">
        <v>20</v>
      </c>
      <c r="D894" s="372" t="s">
        <v>1246</v>
      </c>
      <c r="E894" s="503" t="s">
        <v>1187</v>
      </c>
      <c r="F894" s="503"/>
      <c r="G894" s="361" t="s">
        <v>28</v>
      </c>
      <c r="H894" s="364">
        <v>0.27300000000000002</v>
      </c>
      <c r="I894" s="363">
        <v>23.48</v>
      </c>
      <c r="J894" s="375">
        <v>6.41</v>
      </c>
    </row>
    <row r="895" spans="1:10" ht="26.45" customHeight="1">
      <c r="A895" s="376" t="s">
        <v>1200</v>
      </c>
      <c r="B895" s="367" t="s">
        <v>1749</v>
      </c>
      <c r="C895" s="365" t="s">
        <v>20</v>
      </c>
      <c r="D895" s="365" t="s">
        <v>1750</v>
      </c>
      <c r="E895" s="502" t="s">
        <v>1203</v>
      </c>
      <c r="F895" s="502"/>
      <c r="G895" s="366" t="s">
        <v>22</v>
      </c>
      <c r="H895" s="369">
        <v>1</v>
      </c>
      <c r="I895" s="368">
        <v>88.84</v>
      </c>
      <c r="J895" s="377">
        <v>88.84</v>
      </c>
    </row>
    <row r="896" spans="1:10" ht="26.45" customHeight="1">
      <c r="A896" s="376" t="s">
        <v>1200</v>
      </c>
      <c r="B896" s="367" t="s">
        <v>1724</v>
      </c>
      <c r="C896" s="365" t="s">
        <v>20</v>
      </c>
      <c r="D896" s="365" t="s">
        <v>1725</v>
      </c>
      <c r="E896" s="502" t="s">
        <v>1203</v>
      </c>
      <c r="F896" s="502"/>
      <c r="G896" s="366" t="s">
        <v>101</v>
      </c>
      <c r="H896" s="369">
        <v>1.29</v>
      </c>
      <c r="I896" s="368">
        <v>2.67</v>
      </c>
      <c r="J896" s="377">
        <v>3.44</v>
      </c>
    </row>
    <row r="897" spans="1:10" ht="26.45" customHeight="1">
      <c r="A897" s="378"/>
      <c r="B897" s="381"/>
      <c r="C897" s="381"/>
      <c r="D897" s="381"/>
      <c r="E897" s="381" t="s">
        <v>1213</v>
      </c>
      <c r="F897" s="379">
        <v>14.35</v>
      </c>
      <c r="G897" s="381" t="s">
        <v>1214</v>
      </c>
      <c r="H897" s="379">
        <v>0</v>
      </c>
      <c r="I897" s="381" t="s">
        <v>1215</v>
      </c>
      <c r="J897" s="380">
        <v>14.35</v>
      </c>
    </row>
    <row r="898" spans="1:10" ht="14.45" customHeight="1" thickBot="1">
      <c r="A898" s="378"/>
      <c r="B898" s="381"/>
      <c r="C898" s="381"/>
      <c r="D898" s="381"/>
      <c r="E898" s="381" t="s">
        <v>1216</v>
      </c>
      <c r="F898" s="379">
        <v>33.049999999999997</v>
      </c>
      <c r="G898" s="381"/>
      <c r="H898" s="525" t="s">
        <v>1217</v>
      </c>
      <c r="I898" s="525"/>
      <c r="J898" s="380">
        <v>147.72999999999999</v>
      </c>
    </row>
    <row r="899" spans="1:10" ht="38.25" customHeight="1" thickTop="1">
      <c r="A899" s="382"/>
      <c r="B899" s="360"/>
      <c r="C899" s="360"/>
      <c r="D899" s="360"/>
      <c r="E899" s="360"/>
      <c r="F899" s="360"/>
      <c r="G899" s="360"/>
      <c r="H899" s="360"/>
      <c r="I899" s="360"/>
      <c r="J899" s="383"/>
    </row>
    <row r="900" spans="1:10" ht="14.45" customHeight="1">
      <c r="A900" s="319" t="s">
        <v>299</v>
      </c>
      <c r="B900" s="355" t="s">
        <v>5</v>
      </c>
      <c r="C900" s="370" t="s">
        <v>6</v>
      </c>
      <c r="D900" s="370" t="s">
        <v>7</v>
      </c>
      <c r="E900" s="523" t="s">
        <v>1181</v>
      </c>
      <c r="F900" s="523"/>
      <c r="G900" s="354" t="s">
        <v>8</v>
      </c>
      <c r="H900" s="355" t="s">
        <v>9</v>
      </c>
      <c r="I900" s="355" t="s">
        <v>10</v>
      </c>
      <c r="J900" s="320" t="s">
        <v>12</v>
      </c>
    </row>
    <row r="901" spans="1:10" ht="52.9" customHeight="1">
      <c r="A901" s="323" t="s">
        <v>1182</v>
      </c>
      <c r="B901" s="357" t="s">
        <v>300</v>
      </c>
      <c r="C901" s="371" t="s">
        <v>20</v>
      </c>
      <c r="D901" s="371" t="s">
        <v>301</v>
      </c>
      <c r="E901" s="524" t="s">
        <v>1669</v>
      </c>
      <c r="F901" s="524"/>
      <c r="G901" s="356" t="s">
        <v>22</v>
      </c>
      <c r="H901" s="359">
        <v>1</v>
      </c>
      <c r="I901" s="358">
        <v>155.01</v>
      </c>
      <c r="J901" s="373">
        <v>155.01</v>
      </c>
    </row>
    <row r="902" spans="1:10" ht="26.45" customHeight="1">
      <c r="A902" s="374" t="s">
        <v>1184</v>
      </c>
      <c r="B902" s="362" t="s">
        <v>1751</v>
      </c>
      <c r="C902" s="372" t="s">
        <v>20</v>
      </c>
      <c r="D902" s="372" t="s">
        <v>1752</v>
      </c>
      <c r="E902" s="503" t="s">
        <v>1557</v>
      </c>
      <c r="F902" s="503"/>
      <c r="G902" s="361" t="s">
        <v>70</v>
      </c>
      <c r="H902" s="364">
        <v>6.0000000000000001E-3</v>
      </c>
      <c r="I902" s="363">
        <v>575.66999999999996</v>
      </c>
      <c r="J902" s="375">
        <v>3.45</v>
      </c>
    </row>
    <row r="903" spans="1:10" ht="39.6" customHeight="1">
      <c r="A903" s="374" t="s">
        <v>1184</v>
      </c>
      <c r="B903" s="362" t="s">
        <v>1747</v>
      </c>
      <c r="C903" s="372" t="s">
        <v>20</v>
      </c>
      <c r="D903" s="372" t="s">
        <v>1748</v>
      </c>
      <c r="E903" s="503" t="s">
        <v>1187</v>
      </c>
      <c r="F903" s="503"/>
      <c r="G903" s="361" t="s">
        <v>28</v>
      </c>
      <c r="H903" s="364">
        <v>0.41899999999999998</v>
      </c>
      <c r="I903" s="363">
        <v>29.24</v>
      </c>
      <c r="J903" s="375">
        <v>12.25</v>
      </c>
    </row>
    <row r="904" spans="1:10" ht="26.45" customHeight="1">
      <c r="A904" s="374" t="s">
        <v>1184</v>
      </c>
      <c r="B904" s="362" t="s">
        <v>1245</v>
      </c>
      <c r="C904" s="372" t="s">
        <v>20</v>
      </c>
      <c r="D904" s="372" t="s">
        <v>1246</v>
      </c>
      <c r="E904" s="503" t="s">
        <v>1187</v>
      </c>
      <c r="F904" s="503"/>
      <c r="G904" s="361" t="s">
        <v>28</v>
      </c>
      <c r="H904" s="364">
        <v>0.20899999999999999</v>
      </c>
      <c r="I904" s="363">
        <v>23.48</v>
      </c>
      <c r="J904" s="375">
        <v>4.9000000000000004</v>
      </c>
    </row>
    <row r="905" spans="1:10" ht="26.45" customHeight="1">
      <c r="A905" s="374" t="s">
        <v>1184</v>
      </c>
      <c r="B905" s="362" t="s">
        <v>1190</v>
      </c>
      <c r="C905" s="372" t="s">
        <v>20</v>
      </c>
      <c r="D905" s="372" t="s">
        <v>1191</v>
      </c>
      <c r="E905" s="503" t="s">
        <v>1192</v>
      </c>
      <c r="F905" s="503"/>
      <c r="G905" s="361" t="s">
        <v>1193</v>
      </c>
      <c r="H905" s="364">
        <v>2.1000000000000001E-2</v>
      </c>
      <c r="I905" s="363">
        <v>29.32</v>
      </c>
      <c r="J905" s="375">
        <v>0.61</v>
      </c>
    </row>
    <row r="906" spans="1:10" ht="25.5">
      <c r="A906" s="374" t="s">
        <v>1184</v>
      </c>
      <c r="B906" s="362" t="s">
        <v>1194</v>
      </c>
      <c r="C906" s="372" t="s">
        <v>20</v>
      </c>
      <c r="D906" s="372" t="s">
        <v>1195</v>
      </c>
      <c r="E906" s="503" t="s">
        <v>1192</v>
      </c>
      <c r="F906" s="503"/>
      <c r="G906" s="361" t="s">
        <v>1196</v>
      </c>
      <c r="H906" s="364">
        <v>0.39800000000000002</v>
      </c>
      <c r="I906" s="363">
        <v>27.65</v>
      </c>
      <c r="J906" s="375">
        <v>11</v>
      </c>
    </row>
    <row r="907" spans="1:10" ht="14.45" customHeight="1">
      <c r="A907" s="376" t="s">
        <v>1200</v>
      </c>
      <c r="B907" s="367" t="s">
        <v>1753</v>
      </c>
      <c r="C907" s="365" t="s">
        <v>20</v>
      </c>
      <c r="D907" s="365" t="s">
        <v>1754</v>
      </c>
      <c r="E907" s="502" t="s">
        <v>1203</v>
      </c>
      <c r="F907" s="502"/>
      <c r="G907" s="366" t="s">
        <v>22</v>
      </c>
      <c r="H907" s="369">
        <v>1.04</v>
      </c>
      <c r="I907" s="368">
        <v>118.08</v>
      </c>
      <c r="J907" s="377">
        <v>122.8</v>
      </c>
    </row>
    <row r="908" spans="1:10" ht="26.45" customHeight="1">
      <c r="A908" s="378"/>
      <c r="B908" s="381"/>
      <c r="C908" s="381"/>
      <c r="D908" s="381"/>
      <c r="E908" s="381" t="s">
        <v>1213</v>
      </c>
      <c r="F908" s="379">
        <v>19.28</v>
      </c>
      <c r="G908" s="381" t="s">
        <v>1214</v>
      </c>
      <c r="H908" s="379">
        <v>0</v>
      </c>
      <c r="I908" s="381" t="s">
        <v>1215</v>
      </c>
      <c r="J908" s="380">
        <v>19.28</v>
      </c>
    </row>
    <row r="909" spans="1:10" ht="26.45" customHeight="1" thickBot="1">
      <c r="A909" s="378"/>
      <c r="B909" s="381"/>
      <c r="C909" s="381"/>
      <c r="D909" s="381"/>
      <c r="E909" s="381" t="s">
        <v>1216</v>
      </c>
      <c r="F909" s="379">
        <v>44.67</v>
      </c>
      <c r="G909" s="381"/>
      <c r="H909" s="525" t="s">
        <v>1217</v>
      </c>
      <c r="I909" s="525"/>
      <c r="J909" s="380">
        <v>199.68</v>
      </c>
    </row>
    <row r="910" spans="1:10" ht="14.45" customHeight="1" thickTop="1">
      <c r="A910" s="382"/>
      <c r="B910" s="360"/>
      <c r="C910" s="360"/>
      <c r="D910" s="360"/>
      <c r="E910" s="360"/>
      <c r="F910" s="360"/>
      <c r="G910" s="360"/>
      <c r="H910" s="360"/>
      <c r="I910" s="360"/>
      <c r="J910" s="383"/>
    </row>
    <row r="911" spans="1:10" ht="25.5" customHeight="1">
      <c r="A911" s="319" t="s">
        <v>306</v>
      </c>
      <c r="B911" s="355" t="s">
        <v>5</v>
      </c>
      <c r="C911" s="370" t="s">
        <v>6</v>
      </c>
      <c r="D911" s="370" t="s">
        <v>7</v>
      </c>
      <c r="E911" s="523" t="s">
        <v>1181</v>
      </c>
      <c r="F911" s="523"/>
      <c r="G911" s="354" t="s">
        <v>8</v>
      </c>
      <c r="H911" s="355" t="s">
        <v>9</v>
      </c>
      <c r="I911" s="355" t="s">
        <v>10</v>
      </c>
      <c r="J911" s="320" t="s">
        <v>12</v>
      </c>
    </row>
    <row r="912" spans="1:10" ht="25.5" customHeight="1">
      <c r="A912" s="323" t="s">
        <v>1182</v>
      </c>
      <c r="B912" s="357" t="s">
        <v>307</v>
      </c>
      <c r="C912" s="371" t="s">
        <v>20</v>
      </c>
      <c r="D912" s="371" t="s">
        <v>308</v>
      </c>
      <c r="E912" s="524" t="s">
        <v>1297</v>
      </c>
      <c r="F912" s="524"/>
      <c r="G912" s="356" t="s">
        <v>22</v>
      </c>
      <c r="H912" s="359">
        <v>1</v>
      </c>
      <c r="I912" s="358">
        <v>40.869999999999997</v>
      </c>
      <c r="J912" s="373">
        <v>40.869999999999997</v>
      </c>
    </row>
    <row r="913" spans="1:10" ht="26.45" customHeight="1">
      <c r="A913" s="374" t="s">
        <v>1184</v>
      </c>
      <c r="B913" s="362" t="s">
        <v>1755</v>
      </c>
      <c r="C913" s="372" t="s">
        <v>20</v>
      </c>
      <c r="D913" s="372" t="s">
        <v>1756</v>
      </c>
      <c r="E913" s="503" t="s">
        <v>1187</v>
      </c>
      <c r="F913" s="503"/>
      <c r="G913" s="361" t="s">
        <v>28</v>
      </c>
      <c r="H913" s="364">
        <v>0.44440000000000002</v>
      </c>
      <c r="I913" s="363">
        <v>23.38</v>
      </c>
      <c r="J913" s="375">
        <v>10.39</v>
      </c>
    </row>
    <row r="914" spans="1:10" ht="26.45" customHeight="1">
      <c r="A914" s="374" t="s">
        <v>1184</v>
      </c>
      <c r="B914" s="362" t="s">
        <v>1757</v>
      </c>
      <c r="C914" s="372" t="s">
        <v>20</v>
      </c>
      <c r="D914" s="372" t="s">
        <v>1758</v>
      </c>
      <c r="E914" s="503" t="s">
        <v>1187</v>
      </c>
      <c r="F914" s="503"/>
      <c r="G914" s="361" t="s">
        <v>28</v>
      </c>
      <c r="H914" s="364">
        <v>0.44440000000000002</v>
      </c>
      <c r="I914" s="363">
        <v>27.8</v>
      </c>
      <c r="J914" s="375">
        <v>12.35</v>
      </c>
    </row>
    <row r="915" spans="1:10" ht="26.45" customHeight="1">
      <c r="A915" s="376" t="s">
        <v>1200</v>
      </c>
      <c r="B915" s="367" t="s">
        <v>1759</v>
      </c>
      <c r="C915" s="365" t="s">
        <v>20</v>
      </c>
      <c r="D915" s="365" t="s">
        <v>1760</v>
      </c>
      <c r="E915" s="502" t="s">
        <v>1203</v>
      </c>
      <c r="F915" s="502"/>
      <c r="G915" s="366" t="s">
        <v>22</v>
      </c>
      <c r="H915" s="369">
        <v>1.0548999999999999</v>
      </c>
      <c r="I915" s="368">
        <v>17.14</v>
      </c>
      <c r="J915" s="377">
        <v>18.079999999999998</v>
      </c>
    </row>
    <row r="916" spans="1:10" ht="15" customHeight="1">
      <c r="A916" s="376" t="s">
        <v>1200</v>
      </c>
      <c r="B916" s="367" t="s">
        <v>1761</v>
      </c>
      <c r="C916" s="365" t="s">
        <v>20</v>
      </c>
      <c r="D916" s="365" t="s">
        <v>1762</v>
      </c>
      <c r="E916" s="502" t="s">
        <v>1203</v>
      </c>
      <c r="F916" s="502"/>
      <c r="G916" s="366" t="s">
        <v>62</v>
      </c>
      <c r="H916" s="369">
        <v>2.47E-2</v>
      </c>
      <c r="I916" s="368">
        <v>2.13</v>
      </c>
      <c r="J916" s="377">
        <v>0.05</v>
      </c>
    </row>
    <row r="917" spans="1:10" ht="14.45" customHeight="1">
      <c r="A917" s="378"/>
      <c r="B917" s="381"/>
      <c r="C917" s="381"/>
      <c r="D917" s="381"/>
      <c r="E917" s="381" t="s">
        <v>1213</v>
      </c>
      <c r="F917" s="379">
        <v>14.57</v>
      </c>
      <c r="G917" s="381" t="s">
        <v>1214</v>
      </c>
      <c r="H917" s="379">
        <v>0</v>
      </c>
      <c r="I917" s="381" t="s">
        <v>1215</v>
      </c>
      <c r="J917" s="380">
        <v>14.57</v>
      </c>
    </row>
    <row r="918" spans="1:10" ht="15" customHeight="1" thickBot="1">
      <c r="A918" s="378"/>
      <c r="B918" s="381"/>
      <c r="C918" s="381"/>
      <c r="D918" s="381"/>
      <c r="E918" s="381" t="s">
        <v>1216</v>
      </c>
      <c r="F918" s="379">
        <v>11.77</v>
      </c>
      <c r="G918" s="381"/>
      <c r="H918" s="525" t="s">
        <v>1217</v>
      </c>
      <c r="I918" s="525"/>
      <c r="J918" s="380">
        <v>52.64</v>
      </c>
    </row>
    <row r="919" spans="1:10" ht="14.45" customHeight="1" thickTop="1">
      <c r="A919" s="382"/>
      <c r="B919" s="360"/>
      <c r="C919" s="360"/>
      <c r="D919" s="360"/>
      <c r="E919" s="360"/>
      <c r="F919" s="360"/>
      <c r="G919" s="360"/>
      <c r="H919" s="360"/>
      <c r="I919" s="360"/>
      <c r="J919" s="383"/>
    </row>
    <row r="920" spans="1:10" ht="39.6" customHeight="1">
      <c r="A920" s="319" t="s">
        <v>309</v>
      </c>
      <c r="B920" s="355" t="s">
        <v>5</v>
      </c>
      <c r="C920" s="370" t="s">
        <v>6</v>
      </c>
      <c r="D920" s="370" t="s">
        <v>7</v>
      </c>
      <c r="E920" s="523" t="s">
        <v>1181</v>
      </c>
      <c r="F920" s="523"/>
      <c r="G920" s="354" t="s">
        <v>8</v>
      </c>
      <c r="H920" s="355" t="s">
        <v>9</v>
      </c>
      <c r="I920" s="355" t="s">
        <v>10</v>
      </c>
      <c r="J920" s="320" t="s">
        <v>12</v>
      </c>
    </row>
    <row r="921" spans="1:10" ht="38.25" customHeight="1">
      <c r="A921" s="323" t="s">
        <v>1182</v>
      </c>
      <c r="B921" s="357" t="s">
        <v>310</v>
      </c>
      <c r="C921" s="371" t="s">
        <v>20</v>
      </c>
      <c r="D921" s="371" t="s">
        <v>311</v>
      </c>
      <c r="E921" s="524" t="s">
        <v>1297</v>
      </c>
      <c r="F921" s="524"/>
      <c r="G921" s="356" t="s">
        <v>22</v>
      </c>
      <c r="H921" s="359">
        <v>1</v>
      </c>
      <c r="I921" s="358">
        <v>63.21</v>
      </c>
      <c r="J921" s="373">
        <v>63.21</v>
      </c>
    </row>
    <row r="922" spans="1:10" ht="26.45" customHeight="1">
      <c r="A922" s="374" t="s">
        <v>1184</v>
      </c>
      <c r="B922" s="362" t="s">
        <v>1755</v>
      </c>
      <c r="C922" s="372" t="s">
        <v>20</v>
      </c>
      <c r="D922" s="372" t="s">
        <v>1756</v>
      </c>
      <c r="E922" s="503" t="s">
        <v>1187</v>
      </c>
      <c r="F922" s="503"/>
      <c r="G922" s="361" t="s">
        <v>28</v>
      </c>
      <c r="H922" s="364">
        <v>0.31140000000000001</v>
      </c>
      <c r="I922" s="363">
        <v>23.38</v>
      </c>
      <c r="J922" s="375">
        <v>7.28</v>
      </c>
    </row>
    <row r="923" spans="1:10" ht="26.45" customHeight="1">
      <c r="A923" s="374" t="s">
        <v>1184</v>
      </c>
      <c r="B923" s="362" t="s">
        <v>1757</v>
      </c>
      <c r="C923" s="372" t="s">
        <v>20</v>
      </c>
      <c r="D923" s="372" t="s">
        <v>1758</v>
      </c>
      <c r="E923" s="503" t="s">
        <v>1187</v>
      </c>
      <c r="F923" s="503"/>
      <c r="G923" s="361" t="s">
        <v>28</v>
      </c>
      <c r="H923" s="364">
        <v>0.31140000000000001</v>
      </c>
      <c r="I923" s="363">
        <v>27.8</v>
      </c>
      <c r="J923" s="375">
        <v>8.65</v>
      </c>
    </row>
    <row r="924" spans="1:10" ht="26.45" customHeight="1">
      <c r="A924" s="376" t="s">
        <v>1200</v>
      </c>
      <c r="B924" s="367" t="s">
        <v>1763</v>
      </c>
      <c r="C924" s="365" t="s">
        <v>20</v>
      </c>
      <c r="D924" s="365" t="s">
        <v>1764</v>
      </c>
      <c r="E924" s="502" t="s">
        <v>1203</v>
      </c>
      <c r="F924" s="502"/>
      <c r="G924" s="366" t="s">
        <v>22</v>
      </c>
      <c r="H924" s="369">
        <v>1.0548999999999999</v>
      </c>
      <c r="I924" s="368">
        <v>44.8</v>
      </c>
      <c r="J924" s="377">
        <v>47.25</v>
      </c>
    </row>
    <row r="925" spans="1:10" ht="14.45" customHeight="1">
      <c r="A925" s="376" t="s">
        <v>1200</v>
      </c>
      <c r="B925" s="367" t="s">
        <v>1761</v>
      </c>
      <c r="C925" s="365" t="s">
        <v>20</v>
      </c>
      <c r="D925" s="365" t="s">
        <v>1762</v>
      </c>
      <c r="E925" s="502" t="s">
        <v>1203</v>
      </c>
      <c r="F925" s="502"/>
      <c r="G925" s="366" t="s">
        <v>62</v>
      </c>
      <c r="H925" s="369">
        <v>1.7299999999999999E-2</v>
      </c>
      <c r="I925" s="368">
        <v>2.13</v>
      </c>
      <c r="J925" s="377">
        <v>0.03</v>
      </c>
    </row>
    <row r="926" spans="1:10">
      <c r="A926" s="378"/>
      <c r="B926" s="381"/>
      <c r="C926" s="381"/>
      <c r="D926" s="381"/>
      <c r="E926" s="381" t="s">
        <v>1213</v>
      </c>
      <c r="F926" s="379">
        <v>10.199999999999999</v>
      </c>
      <c r="G926" s="381" t="s">
        <v>1214</v>
      </c>
      <c r="H926" s="379">
        <v>0</v>
      </c>
      <c r="I926" s="381" t="s">
        <v>1215</v>
      </c>
      <c r="J926" s="380">
        <v>10.199999999999999</v>
      </c>
    </row>
    <row r="927" spans="1:10" ht="15" customHeight="1" thickBot="1">
      <c r="A927" s="378"/>
      <c r="B927" s="381"/>
      <c r="C927" s="381"/>
      <c r="D927" s="381"/>
      <c r="E927" s="381" t="s">
        <v>1216</v>
      </c>
      <c r="F927" s="379">
        <v>18.21</v>
      </c>
      <c r="G927" s="381"/>
      <c r="H927" s="525" t="s">
        <v>1217</v>
      </c>
      <c r="I927" s="525"/>
      <c r="J927" s="380">
        <v>81.42</v>
      </c>
    </row>
    <row r="928" spans="1:10" ht="14.45" customHeight="1" thickTop="1">
      <c r="A928" s="382"/>
      <c r="B928" s="360"/>
      <c r="C928" s="360"/>
      <c r="D928" s="360"/>
      <c r="E928" s="360"/>
      <c r="F928" s="360"/>
      <c r="G928" s="360"/>
      <c r="H928" s="360"/>
      <c r="I928" s="360"/>
      <c r="J928" s="383"/>
    </row>
    <row r="929" spans="1:10" ht="25.5" customHeight="1">
      <c r="A929" s="319" t="s">
        <v>314</v>
      </c>
      <c r="B929" s="355" t="s">
        <v>5</v>
      </c>
      <c r="C929" s="370" t="s">
        <v>6</v>
      </c>
      <c r="D929" s="370" t="s">
        <v>7</v>
      </c>
      <c r="E929" s="523" t="s">
        <v>1181</v>
      </c>
      <c r="F929" s="523"/>
      <c r="G929" s="354" t="s">
        <v>8</v>
      </c>
      <c r="H929" s="355" t="s">
        <v>9</v>
      </c>
      <c r="I929" s="355" t="s">
        <v>10</v>
      </c>
      <c r="J929" s="320" t="s">
        <v>12</v>
      </c>
    </row>
    <row r="930" spans="1:10" ht="26.45" customHeight="1">
      <c r="A930" s="323" t="s">
        <v>1182</v>
      </c>
      <c r="B930" s="357" t="s">
        <v>315</v>
      </c>
      <c r="C930" s="371" t="s">
        <v>20</v>
      </c>
      <c r="D930" s="371" t="s">
        <v>316</v>
      </c>
      <c r="E930" s="524" t="s">
        <v>1364</v>
      </c>
      <c r="F930" s="524"/>
      <c r="G930" s="356" t="s">
        <v>62</v>
      </c>
      <c r="H930" s="359">
        <v>1</v>
      </c>
      <c r="I930" s="358">
        <v>710.88</v>
      </c>
      <c r="J930" s="373">
        <v>710.88</v>
      </c>
    </row>
    <row r="931" spans="1:10" ht="26.45" customHeight="1">
      <c r="A931" s="374" t="s">
        <v>1184</v>
      </c>
      <c r="B931" s="362" t="s">
        <v>1765</v>
      </c>
      <c r="C931" s="372" t="s">
        <v>20</v>
      </c>
      <c r="D931" s="372" t="s">
        <v>1766</v>
      </c>
      <c r="E931" s="503" t="s">
        <v>1767</v>
      </c>
      <c r="F931" s="503"/>
      <c r="G931" s="361" t="s">
        <v>39</v>
      </c>
      <c r="H931" s="364">
        <v>1.21</v>
      </c>
      <c r="I931" s="363">
        <v>6.71</v>
      </c>
      <c r="J931" s="375">
        <v>8.11</v>
      </c>
    </row>
    <row r="932" spans="1:10" ht="26.45" customHeight="1">
      <c r="A932" s="374" t="s">
        <v>1184</v>
      </c>
      <c r="B932" s="362" t="s">
        <v>1768</v>
      </c>
      <c r="C932" s="372" t="s">
        <v>20</v>
      </c>
      <c r="D932" s="372" t="s">
        <v>1769</v>
      </c>
      <c r="E932" s="503" t="s">
        <v>1192</v>
      </c>
      <c r="F932" s="503"/>
      <c r="G932" s="361" t="s">
        <v>1193</v>
      </c>
      <c r="H932" s="364">
        <v>1.3599999999999999E-2</v>
      </c>
      <c r="I932" s="363">
        <v>154.78</v>
      </c>
      <c r="J932" s="375">
        <v>2.1</v>
      </c>
    </row>
    <row r="933" spans="1:10" ht="26.45" customHeight="1">
      <c r="A933" s="374" t="s">
        <v>1184</v>
      </c>
      <c r="B933" s="362" t="s">
        <v>1770</v>
      </c>
      <c r="C933" s="372" t="s">
        <v>20</v>
      </c>
      <c r="D933" s="372" t="s">
        <v>1771</v>
      </c>
      <c r="E933" s="503" t="s">
        <v>1192</v>
      </c>
      <c r="F933" s="503"/>
      <c r="G933" s="361" t="s">
        <v>1196</v>
      </c>
      <c r="H933" s="364">
        <v>2.76E-2</v>
      </c>
      <c r="I933" s="363">
        <v>65.08</v>
      </c>
      <c r="J933" s="375">
        <v>1.79</v>
      </c>
    </row>
    <row r="934" spans="1:10" ht="25.5" customHeight="1">
      <c r="A934" s="374" t="s">
        <v>1184</v>
      </c>
      <c r="B934" s="362" t="s">
        <v>1772</v>
      </c>
      <c r="C934" s="372" t="s">
        <v>20</v>
      </c>
      <c r="D934" s="372" t="s">
        <v>1773</v>
      </c>
      <c r="E934" s="503" t="s">
        <v>1557</v>
      </c>
      <c r="F934" s="503"/>
      <c r="G934" s="361" t="s">
        <v>70</v>
      </c>
      <c r="H934" s="364">
        <v>1.9599999999999999E-2</v>
      </c>
      <c r="I934" s="363">
        <v>618.32000000000005</v>
      </c>
      <c r="J934" s="375">
        <v>12.11</v>
      </c>
    </row>
    <row r="935" spans="1:10" ht="25.5" customHeight="1">
      <c r="A935" s="374" t="s">
        <v>1184</v>
      </c>
      <c r="B935" s="362" t="s">
        <v>1492</v>
      </c>
      <c r="C935" s="372" t="s">
        <v>20</v>
      </c>
      <c r="D935" s="372" t="s">
        <v>1493</v>
      </c>
      <c r="E935" s="503" t="s">
        <v>1187</v>
      </c>
      <c r="F935" s="503"/>
      <c r="G935" s="361" t="s">
        <v>28</v>
      </c>
      <c r="H935" s="364">
        <v>4.8665000000000003</v>
      </c>
      <c r="I935" s="363">
        <v>28.51</v>
      </c>
      <c r="J935" s="375">
        <v>138.74</v>
      </c>
    </row>
    <row r="936" spans="1:10" ht="66" customHeight="1">
      <c r="A936" s="374" t="s">
        <v>1184</v>
      </c>
      <c r="B936" s="362" t="s">
        <v>1245</v>
      </c>
      <c r="C936" s="372" t="s">
        <v>20</v>
      </c>
      <c r="D936" s="372" t="s">
        <v>1246</v>
      </c>
      <c r="E936" s="503" t="s">
        <v>1187</v>
      </c>
      <c r="F936" s="503"/>
      <c r="G936" s="361" t="s">
        <v>28</v>
      </c>
      <c r="H936" s="364">
        <v>3.8237000000000001</v>
      </c>
      <c r="I936" s="363">
        <v>23.48</v>
      </c>
      <c r="J936" s="375">
        <v>89.78</v>
      </c>
    </row>
    <row r="937" spans="1:10" ht="39.6" customHeight="1">
      <c r="A937" s="374" t="s">
        <v>1184</v>
      </c>
      <c r="B937" s="362" t="s">
        <v>1774</v>
      </c>
      <c r="C937" s="372" t="s">
        <v>20</v>
      </c>
      <c r="D937" s="372" t="s">
        <v>1775</v>
      </c>
      <c r="E937" s="503" t="s">
        <v>1557</v>
      </c>
      <c r="F937" s="503"/>
      <c r="G937" s="361" t="s">
        <v>70</v>
      </c>
      <c r="H937" s="364">
        <v>0.10390000000000001</v>
      </c>
      <c r="I937" s="363">
        <v>746.32</v>
      </c>
      <c r="J937" s="375">
        <v>77.540000000000006</v>
      </c>
    </row>
    <row r="938" spans="1:10" ht="39.6" customHeight="1">
      <c r="A938" s="374" t="s">
        <v>1184</v>
      </c>
      <c r="B938" s="362" t="s">
        <v>1776</v>
      </c>
      <c r="C938" s="372" t="s">
        <v>20</v>
      </c>
      <c r="D938" s="372" t="s">
        <v>1777</v>
      </c>
      <c r="E938" s="503" t="s">
        <v>1199</v>
      </c>
      <c r="F938" s="503"/>
      <c r="G938" s="361" t="s">
        <v>70</v>
      </c>
      <c r="H938" s="364">
        <v>0.1163</v>
      </c>
      <c r="I938" s="363">
        <v>681.87</v>
      </c>
      <c r="J938" s="375">
        <v>79.3</v>
      </c>
    </row>
    <row r="939" spans="1:10" ht="14.45" customHeight="1">
      <c r="A939" s="374" t="s">
        <v>1184</v>
      </c>
      <c r="B939" s="362" t="s">
        <v>1778</v>
      </c>
      <c r="C939" s="372" t="s">
        <v>20</v>
      </c>
      <c r="D939" s="372" t="s">
        <v>1779</v>
      </c>
      <c r="E939" s="503" t="s">
        <v>1780</v>
      </c>
      <c r="F939" s="503"/>
      <c r="G939" s="361" t="s">
        <v>70</v>
      </c>
      <c r="H939" s="364">
        <v>7.0000000000000007E-2</v>
      </c>
      <c r="I939" s="363">
        <v>2772.93</v>
      </c>
      <c r="J939" s="375">
        <v>194.1</v>
      </c>
    </row>
    <row r="940" spans="1:10" ht="25.5" customHeight="1">
      <c r="A940" s="376" t="s">
        <v>1200</v>
      </c>
      <c r="B940" s="367" t="s">
        <v>1781</v>
      </c>
      <c r="C940" s="365" t="s">
        <v>20</v>
      </c>
      <c r="D940" s="365" t="s">
        <v>1782</v>
      </c>
      <c r="E940" s="502" t="s">
        <v>1203</v>
      </c>
      <c r="F940" s="502"/>
      <c r="G940" s="366" t="s">
        <v>62</v>
      </c>
      <c r="H940" s="369">
        <v>26.494499999999999</v>
      </c>
      <c r="I940" s="368">
        <v>3.6</v>
      </c>
      <c r="J940" s="377">
        <v>95.38</v>
      </c>
    </row>
    <row r="941" spans="1:10" ht="14.45" customHeight="1">
      <c r="A941" s="376" t="s">
        <v>1200</v>
      </c>
      <c r="B941" s="367" t="s">
        <v>1500</v>
      </c>
      <c r="C941" s="365" t="s">
        <v>20</v>
      </c>
      <c r="D941" s="365" t="s">
        <v>1501</v>
      </c>
      <c r="E941" s="502" t="s">
        <v>1203</v>
      </c>
      <c r="F941" s="502"/>
      <c r="G941" s="366" t="s">
        <v>1210</v>
      </c>
      <c r="H941" s="369">
        <v>6.7999999999999996E-3</v>
      </c>
      <c r="I941" s="368">
        <v>8.1199999999999992</v>
      </c>
      <c r="J941" s="377">
        <v>0.05</v>
      </c>
    </row>
    <row r="942" spans="1:10" ht="39.6" customHeight="1">
      <c r="A942" s="376" t="s">
        <v>1200</v>
      </c>
      <c r="B942" s="367" t="s">
        <v>1256</v>
      </c>
      <c r="C942" s="365" t="s">
        <v>20</v>
      </c>
      <c r="D942" s="365" t="s">
        <v>1257</v>
      </c>
      <c r="E942" s="502" t="s">
        <v>1203</v>
      </c>
      <c r="F942" s="502"/>
      <c r="G942" s="366" t="s">
        <v>22</v>
      </c>
      <c r="H942" s="369">
        <v>0.14799999999999999</v>
      </c>
      <c r="I942" s="368">
        <v>10.75</v>
      </c>
      <c r="J942" s="377">
        <v>1.59</v>
      </c>
    </row>
    <row r="943" spans="1:10" ht="26.45" customHeight="1">
      <c r="A943" s="376" t="s">
        <v>1200</v>
      </c>
      <c r="B943" s="367" t="s">
        <v>1502</v>
      </c>
      <c r="C943" s="365" t="s">
        <v>20</v>
      </c>
      <c r="D943" s="365" t="s">
        <v>1503</v>
      </c>
      <c r="E943" s="502" t="s">
        <v>1203</v>
      </c>
      <c r="F943" s="502"/>
      <c r="G943" s="366" t="s">
        <v>22</v>
      </c>
      <c r="H943" s="369">
        <v>0.17599999999999999</v>
      </c>
      <c r="I943" s="368">
        <v>3.76</v>
      </c>
      <c r="J943" s="377">
        <v>0.66</v>
      </c>
    </row>
    <row r="944" spans="1:10" ht="26.45" customHeight="1">
      <c r="A944" s="376" t="s">
        <v>1200</v>
      </c>
      <c r="B944" s="367" t="s">
        <v>1253</v>
      </c>
      <c r="C944" s="365" t="s">
        <v>20</v>
      </c>
      <c r="D944" s="365" t="s">
        <v>1254</v>
      </c>
      <c r="E944" s="502" t="s">
        <v>1203</v>
      </c>
      <c r="F944" s="502"/>
      <c r="G944" s="366" t="s">
        <v>101</v>
      </c>
      <c r="H944" s="369">
        <v>1.5599999999999999E-2</v>
      </c>
      <c r="I944" s="368">
        <v>18.45</v>
      </c>
      <c r="J944" s="377">
        <v>0.28000000000000003</v>
      </c>
    </row>
    <row r="945" spans="1:10" ht="26.45" customHeight="1">
      <c r="A945" s="376" t="s">
        <v>1200</v>
      </c>
      <c r="B945" s="367" t="s">
        <v>1418</v>
      </c>
      <c r="C945" s="365" t="s">
        <v>20</v>
      </c>
      <c r="D945" s="365" t="s">
        <v>1419</v>
      </c>
      <c r="E945" s="502" t="s">
        <v>1203</v>
      </c>
      <c r="F945" s="502"/>
      <c r="G945" s="366" t="s">
        <v>22</v>
      </c>
      <c r="H945" s="369">
        <v>0.55200000000000005</v>
      </c>
      <c r="I945" s="368">
        <v>16.95</v>
      </c>
      <c r="J945" s="377">
        <v>9.35</v>
      </c>
    </row>
    <row r="946" spans="1:10" ht="26.45" customHeight="1">
      <c r="A946" s="378"/>
      <c r="B946" s="381"/>
      <c r="C946" s="381"/>
      <c r="D946" s="381"/>
      <c r="E946" s="381" t="s">
        <v>1213</v>
      </c>
      <c r="F946" s="379">
        <v>231.07</v>
      </c>
      <c r="G946" s="381" t="s">
        <v>1214</v>
      </c>
      <c r="H946" s="379">
        <v>0</v>
      </c>
      <c r="I946" s="381" t="s">
        <v>1215</v>
      </c>
      <c r="J946" s="380">
        <v>231.07</v>
      </c>
    </row>
    <row r="947" spans="1:10" ht="15" thickBot="1">
      <c r="A947" s="378"/>
      <c r="B947" s="381"/>
      <c r="C947" s="381"/>
      <c r="D947" s="381"/>
      <c r="E947" s="381" t="s">
        <v>1216</v>
      </c>
      <c r="F947" s="379">
        <v>204.87</v>
      </c>
      <c r="G947" s="381"/>
      <c r="H947" s="525" t="s">
        <v>1217</v>
      </c>
      <c r="I947" s="525"/>
      <c r="J947" s="380">
        <v>915.75</v>
      </c>
    </row>
    <row r="948" spans="1:10" ht="25.5" customHeight="1" thickTop="1">
      <c r="A948" s="382"/>
      <c r="B948" s="360"/>
      <c r="C948" s="360"/>
      <c r="D948" s="360"/>
      <c r="E948" s="360"/>
      <c r="F948" s="360"/>
      <c r="G948" s="360"/>
      <c r="H948" s="360"/>
      <c r="I948" s="360"/>
      <c r="J948" s="383"/>
    </row>
    <row r="949" spans="1:10" ht="25.5" customHeight="1">
      <c r="A949" s="319" t="s">
        <v>317</v>
      </c>
      <c r="B949" s="355" t="s">
        <v>5</v>
      </c>
      <c r="C949" s="370" t="s">
        <v>6</v>
      </c>
      <c r="D949" s="370" t="s">
        <v>7</v>
      </c>
      <c r="E949" s="523" t="s">
        <v>1181</v>
      </c>
      <c r="F949" s="523"/>
      <c r="G949" s="354" t="s">
        <v>8</v>
      </c>
      <c r="H949" s="355" t="s">
        <v>9</v>
      </c>
      <c r="I949" s="355" t="s">
        <v>10</v>
      </c>
      <c r="J949" s="320" t="s">
        <v>12</v>
      </c>
    </row>
    <row r="950" spans="1:10" ht="14.45" customHeight="1">
      <c r="A950" s="323" t="s">
        <v>1182</v>
      </c>
      <c r="B950" s="357" t="s">
        <v>318</v>
      </c>
      <c r="C950" s="371" t="s">
        <v>20</v>
      </c>
      <c r="D950" s="371" t="s">
        <v>319</v>
      </c>
      <c r="E950" s="524" t="s">
        <v>1364</v>
      </c>
      <c r="F950" s="524"/>
      <c r="G950" s="356" t="s">
        <v>62</v>
      </c>
      <c r="H950" s="359">
        <v>1</v>
      </c>
      <c r="I950" s="358">
        <v>267.79000000000002</v>
      </c>
      <c r="J950" s="373">
        <v>267.79000000000002</v>
      </c>
    </row>
    <row r="951" spans="1:10" ht="14.45" customHeight="1">
      <c r="A951" s="374" t="s">
        <v>1184</v>
      </c>
      <c r="B951" s="362" t="s">
        <v>1765</v>
      </c>
      <c r="C951" s="372" t="s">
        <v>20</v>
      </c>
      <c r="D951" s="372" t="s">
        <v>1766</v>
      </c>
      <c r="E951" s="503" t="s">
        <v>1767</v>
      </c>
      <c r="F951" s="503"/>
      <c r="G951" s="361" t="s">
        <v>39</v>
      </c>
      <c r="H951" s="364">
        <v>0.49</v>
      </c>
      <c r="I951" s="363">
        <v>6.71</v>
      </c>
      <c r="J951" s="375">
        <v>3.28</v>
      </c>
    </row>
    <row r="952" spans="1:10" ht="25.5" customHeight="1">
      <c r="A952" s="374" t="s">
        <v>1184</v>
      </c>
      <c r="B952" s="362" t="s">
        <v>1772</v>
      </c>
      <c r="C952" s="372" t="s">
        <v>20</v>
      </c>
      <c r="D952" s="372" t="s">
        <v>1773</v>
      </c>
      <c r="E952" s="503" t="s">
        <v>1557</v>
      </c>
      <c r="F952" s="503"/>
      <c r="G952" s="361" t="s">
        <v>70</v>
      </c>
      <c r="H952" s="364">
        <v>7.1000000000000004E-3</v>
      </c>
      <c r="I952" s="363">
        <v>618.32000000000005</v>
      </c>
      <c r="J952" s="375">
        <v>4.3899999999999997</v>
      </c>
    </row>
    <row r="953" spans="1:10" ht="26.45" customHeight="1">
      <c r="A953" s="374" t="s">
        <v>1184</v>
      </c>
      <c r="B953" s="362" t="s">
        <v>1492</v>
      </c>
      <c r="C953" s="372" t="s">
        <v>20</v>
      </c>
      <c r="D953" s="372" t="s">
        <v>1493</v>
      </c>
      <c r="E953" s="503" t="s">
        <v>1187</v>
      </c>
      <c r="F953" s="503"/>
      <c r="G953" s="361" t="s">
        <v>28</v>
      </c>
      <c r="H953" s="364">
        <v>1.7093</v>
      </c>
      <c r="I953" s="363">
        <v>28.51</v>
      </c>
      <c r="J953" s="375">
        <v>48.73</v>
      </c>
    </row>
    <row r="954" spans="1:10" ht="26.45" customHeight="1">
      <c r="A954" s="374" t="s">
        <v>1184</v>
      </c>
      <c r="B954" s="362" t="s">
        <v>1245</v>
      </c>
      <c r="C954" s="372" t="s">
        <v>20</v>
      </c>
      <c r="D954" s="372" t="s">
        <v>1246</v>
      </c>
      <c r="E954" s="503" t="s">
        <v>1187</v>
      </c>
      <c r="F954" s="503"/>
      <c r="G954" s="361" t="s">
        <v>28</v>
      </c>
      <c r="H954" s="364">
        <v>1.343</v>
      </c>
      <c r="I954" s="363">
        <v>23.48</v>
      </c>
      <c r="J954" s="375">
        <v>31.53</v>
      </c>
    </row>
    <row r="955" spans="1:10" ht="26.45" customHeight="1">
      <c r="A955" s="374" t="s">
        <v>1184</v>
      </c>
      <c r="B955" s="362" t="s">
        <v>1774</v>
      </c>
      <c r="C955" s="372" t="s">
        <v>20</v>
      </c>
      <c r="D955" s="372" t="s">
        <v>1775</v>
      </c>
      <c r="E955" s="503" t="s">
        <v>1557</v>
      </c>
      <c r="F955" s="503"/>
      <c r="G955" s="361" t="s">
        <v>70</v>
      </c>
      <c r="H955" s="364">
        <v>3.27E-2</v>
      </c>
      <c r="I955" s="363">
        <v>746.32</v>
      </c>
      <c r="J955" s="375">
        <v>24.4</v>
      </c>
    </row>
    <row r="956" spans="1:10" ht="26.45" customHeight="1">
      <c r="A956" s="374" t="s">
        <v>1184</v>
      </c>
      <c r="B956" s="362" t="s">
        <v>1776</v>
      </c>
      <c r="C956" s="372" t="s">
        <v>20</v>
      </c>
      <c r="D956" s="372" t="s">
        <v>1777</v>
      </c>
      <c r="E956" s="503" t="s">
        <v>1199</v>
      </c>
      <c r="F956" s="503"/>
      <c r="G956" s="361" t="s">
        <v>70</v>
      </c>
      <c r="H956" s="364">
        <v>4.19E-2</v>
      </c>
      <c r="I956" s="363">
        <v>681.87</v>
      </c>
      <c r="J956" s="375">
        <v>28.57</v>
      </c>
    </row>
    <row r="957" spans="1:10" ht="25.5">
      <c r="A957" s="374" t="s">
        <v>1184</v>
      </c>
      <c r="B957" s="362" t="s">
        <v>1783</v>
      </c>
      <c r="C957" s="372" t="s">
        <v>20</v>
      </c>
      <c r="D957" s="372" t="s">
        <v>1784</v>
      </c>
      <c r="E957" s="503" t="s">
        <v>1780</v>
      </c>
      <c r="F957" s="503"/>
      <c r="G957" s="361" t="s">
        <v>70</v>
      </c>
      <c r="H957" s="364">
        <v>2.52E-2</v>
      </c>
      <c r="I957" s="363">
        <v>3318.54</v>
      </c>
      <c r="J957" s="375">
        <v>83.62</v>
      </c>
    </row>
    <row r="958" spans="1:10" ht="25.5">
      <c r="A958" s="376" t="s">
        <v>1200</v>
      </c>
      <c r="B958" s="367" t="s">
        <v>1781</v>
      </c>
      <c r="C958" s="365" t="s">
        <v>20</v>
      </c>
      <c r="D958" s="365" t="s">
        <v>1782</v>
      </c>
      <c r="E958" s="502" t="s">
        <v>1203</v>
      </c>
      <c r="F958" s="502"/>
      <c r="G958" s="366" t="s">
        <v>62</v>
      </c>
      <c r="H958" s="369">
        <v>10.036099999999999</v>
      </c>
      <c r="I958" s="368">
        <v>3.6</v>
      </c>
      <c r="J958" s="377">
        <v>36.119999999999997</v>
      </c>
    </row>
    <row r="959" spans="1:10" ht="14.45" customHeight="1">
      <c r="A959" s="376" t="s">
        <v>1200</v>
      </c>
      <c r="B959" s="367" t="s">
        <v>1500</v>
      </c>
      <c r="C959" s="365" t="s">
        <v>20</v>
      </c>
      <c r="D959" s="365" t="s">
        <v>1501</v>
      </c>
      <c r="E959" s="502" t="s">
        <v>1203</v>
      </c>
      <c r="F959" s="502"/>
      <c r="G959" s="366" t="s">
        <v>1210</v>
      </c>
      <c r="H959" s="369">
        <v>4.1000000000000003E-3</v>
      </c>
      <c r="I959" s="368">
        <v>8.1199999999999992</v>
      </c>
      <c r="J959" s="377">
        <v>0.03</v>
      </c>
    </row>
    <row r="960" spans="1:10" ht="25.5" customHeight="1">
      <c r="A960" s="376" t="s">
        <v>1200</v>
      </c>
      <c r="B960" s="367" t="s">
        <v>1256</v>
      </c>
      <c r="C960" s="365" t="s">
        <v>20</v>
      </c>
      <c r="D960" s="365" t="s">
        <v>1257</v>
      </c>
      <c r="E960" s="502" t="s">
        <v>1203</v>
      </c>
      <c r="F960" s="502"/>
      <c r="G960" s="366" t="s">
        <v>22</v>
      </c>
      <c r="H960" s="369">
        <v>8.8800000000000004E-2</v>
      </c>
      <c r="I960" s="368">
        <v>10.75</v>
      </c>
      <c r="J960" s="377">
        <v>0.95</v>
      </c>
    </row>
    <row r="961" spans="1:10" ht="25.5">
      <c r="A961" s="376" t="s">
        <v>1200</v>
      </c>
      <c r="B961" s="367" t="s">
        <v>1502</v>
      </c>
      <c r="C961" s="365" t="s">
        <v>20</v>
      </c>
      <c r="D961" s="365" t="s">
        <v>1503</v>
      </c>
      <c r="E961" s="502" t="s">
        <v>1203</v>
      </c>
      <c r="F961" s="502"/>
      <c r="G961" s="366" t="s">
        <v>22</v>
      </c>
      <c r="H961" s="369">
        <v>0.1056</v>
      </c>
      <c r="I961" s="368">
        <v>3.76</v>
      </c>
      <c r="J961" s="377">
        <v>0.39</v>
      </c>
    </row>
    <row r="962" spans="1:10" ht="39.6" customHeight="1">
      <c r="A962" s="376" t="s">
        <v>1200</v>
      </c>
      <c r="B962" s="367" t="s">
        <v>1253</v>
      </c>
      <c r="C962" s="365" t="s">
        <v>20</v>
      </c>
      <c r="D962" s="365" t="s">
        <v>1254</v>
      </c>
      <c r="E962" s="502" t="s">
        <v>1203</v>
      </c>
      <c r="F962" s="502"/>
      <c r="G962" s="366" t="s">
        <v>101</v>
      </c>
      <c r="H962" s="369">
        <v>9.4000000000000004E-3</v>
      </c>
      <c r="I962" s="368">
        <v>18.45</v>
      </c>
      <c r="J962" s="377">
        <v>0.17</v>
      </c>
    </row>
    <row r="963" spans="1:10" ht="26.45" customHeight="1">
      <c r="A963" s="376" t="s">
        <v>1200</v>
      </c>
      <c r="B963" s="367" t="s">
        <v>1418</v>
      </c>
      <c r="C963" s="365" t="s">
        <v>20</v>
      </c>
      <c r="D963" s="365" t="s">
        <v>1419</v>
      </c>
      <c r="E963" s="502" t="s">
        <v>1203</v>
      </c>
      <c r="F963" s="502"/>
      <c r="G963" s="366" t="s">
        <v>22</v>
      </c>
      <c r="H963" s="369">
        <v>0.33119999999999999</v>
      </c>
      <c r="I963" s="368">
        <v>16.95</v>
      </c>
      <c r="J963" s="377">
        <v>5.61</v>
      </c>
    </row>
    <row r="964" spans="1:10" ht="26.45" customHeight="1">
      <c r="A964" s="378"/>
      <c r="B964" s="381"/>
      <c r="C964" s="381"/>
      <c r="D964" s="381"/>
      <c r="E964" s="381" t="s">
        <v>1213</v>
      </c>
      <c r="F964" s="379">
        <v>90.1</v>
      </c>
      <c r="G964" s="381" t="s">
        <v>1214</v>
      </c>
      <c r="H964" s="379">
        <v>0</v>
      </c>
      <c r="I964" s="381" t="s">
        <v>1215</v>
      </c>
      <c r="J964" s="380">
        <v>90.1</v>
      </c>
    </row>
    <row r="965" spans="1:10" ht="26.45" customHeight="1" thickBot="1">
      <c r="A965" s="378"/>
      <c r="B965" s="381"/>
      <c r="C965" s="381"/>
      <c r="D965" s="381"/>
      <c r="E965" s="381" t="s">
        <v>1216</v>
      </c>
      <c r="F965" s="379">
        <v>77.17</v>
      </c>
      <c r="G965" s="381"/>
      <c r="H965" s="525" t="s">
        <v>1217</v>
      </c>
      <c r="I965" s="525"/>
      <c r="J965" s="380">
        <v>344.96</v>
      </c>
    </row>
    <row r="966" spans="1:10" ht="25.5" customHeight="1" thickTop="1">
      <c r="A966" s="382"/>
      <c r="B966" s="360"/>
      <c r="C966" s="360"/>
      <c r="D966" s="360"/>
      <c r="E966" s="360"/>
      <c r="F966" s="360"/>
      <c r="G966" s="360"/>
      <c r="H966" s="360"/>
      <c r="I966" s="360"/>
      <c r="J966" s="383"/>
    </row>
    <row r="967" spans="1:10" ht="25.5" customHeight="1">
      <c r="A967" s="319" t="s">
        <v>322</v>
      </c>
      <c r="B967" s="355" t="s">
        <v>5</v>
      </c>
      <c r="C967" s="370" t="s">
        <v>6</v>
      </c>
      <c r="D967" s="370" t="s">
        <v>7</v>
      </c>
      <c r="E967" s="523" t="s">
        <v>1181</v>
      </c>
      <c r="F967" s="523"/>
      <c r="G967" s="354" t="s">
        <v>8</v>
      </c>
      <c r="H967" s="355" t="s">
        <v>9</v>
      </c>
      <c r="I967" s="355" t="s">
        <v>10</v>
      </c>
      <c r="J967" s="320" t="s">
        <v>12</v>
      </c>
    </row>
    <row r="968" spans="1:10" ht="14.45" customHeight="1">
      <c r="A968" s="323" t="s">
        <v>1182</v>
      </c>
      <c r="B968" s="357" t="s">
        <v>323</v>
      </c>
      <c r="C968" s="371" t="s">
        <v>20</v>
      </c>
      <c r="D968" s="371" t="s">
        <v>324</v>
      </c>
      <c r="E968" s="524" t="s">
        <v>1463</v>
      </c>
      <c r="F968" s="524"/>
      <c r="G968" s="356" t="s">
        <v>22</v>
      </c>
      <c r="H968" s="359">
        <v>1</v>
      </c>
      <c r="I968" s="358">
        <v>21.65</v>
      </c>
      <c r="J968" s="373">
        <v>21.65</v>
      </c>
    </row>
    <row r="969" spans="1:10" ht="14.45" customHeight="1">
      <c r="A969" s="374" t="s">
        <v>1184</v>
      </c>
      <c r="B969" s="362" t="s">
        <v>1755</v>
      </c>
      <c r="C969" s="372" t="s">
        <v>20</v>
      </c>
      <c r="D969" s="372" t="s">
        <v>1756</v>
      </c>
      <c r="E969" s="503" t="s">
        <v>1187</v>
      </c>
      <c r="F969" s="503"/>
      <c r="G969" s="361" t="s">
        <v>28</v>
      </c>
      <c r="H969" s="364">
        <v>0.32790000000000002</v>
      </c>
      <c r="I969" s="363">
        <v>23.38</v>
      </c>
      <c r="J969" s="375">
        <v>7.66</v>
      </c>
    </row>
    <row r="970" spans="1:10" ht="25.5">
      <c r="A970" s="374" t="s">
        <v>1184</v>
      </c>
      <c r="B970" s="362" t="s">
        <v>1757</v>
      </c>
      <c r="C970" s="372" t="s">
        <v>20</v>
      </c>
      <c r="D970" s="372" t="s">
        <v>1758</v>
      </c>
      <c r="E970" s="503" t="s">
        <v>1187</v>
      </c>
      <c r="F970" s="503"/>
      <c r="G970" s="361" t="s">
        <v>28</v>
      </c>
      <c r="H970" s="364">
        <v>0.32790000000000002</v>
      </c>
      <c r="I970" s="363">
        <v>27.8</v>
      </c>
      <c r="J970" s="375">
        <v>9.11</v>
      </c>
    </row>
    <row r="971" spans="1:10" ht="39.6" customHeight="1">
      <c r="A971" s="376" t="s">
        <v>1200</v>
      </c>
      <c r="B971" s="367" t="s">
        <v>1785</v>
      </c>
      <c r="C971" s="365" t="s">
        <v>20</v>
      </c>
      <c r="D971" s="365" t="s">
        <v>1786</v>
      </c>
      <c r="E971" s="502" t="s">
        <v>1203</v>
      </c>
      <c r="F971" s="502"/>
      <c r="G971" s="366" t="s">
        <v>22</v>
      </c>
      <c r="H971" s="369">
        <v>1.0492999999999999</v>
      </c>
      <c r="I971" s="368">
        <v>4.5</v>
      </c>
      <c r="J971" s="377">
        <v>4.72</v>
      </c>
    </row>
    <row r="972" spans="1:10" ht="26.45" customHeight="1">
      <c r="A972" s="376" t="s">
        <v>1200</v>
      </c>
      <c r="B972" s="367" t="s">
        <v>1761</v>
      </c>
      <c r="C972" s="365" t="s">
        <v>20</v>
      </c>
      <c r="D972" s="365" t="s">
        <v>1762</v>
      </c>
      <c r="E972" s="502" t="s">
        <v>1203</v>
      </c>
      <c r="F972" s="502"/>
      <c r="G972" s="366" t="s">
        <v>62</v>
      </c>
      <c r="H972" s="369">
        <v>7.6499999999999999E-2</v>
      </c>
      <c r="I972" s="368">
        <v>2.13</v>
      </c>
      <c r="J972" s="377">
        <v>0.16</v>
      </c>
    </row>
    <row r="973" spans="1:10" ht="26.45" customHeight="1">
      <c r="A973" s="378"/>
      <c r="B973" s="381"/>
      <c r="C973" s="381"/>
      <c r="D973" s="381"/>
      <c r="E973" s="381" t="s">
        <v>1213</v>
      </c>
      <c r="F973" s="379">
        <v>10.75</v>
      </c>
      <c r="G973" s="381" t="s">
        <v>1214</v>
      </c>
      <c r="H973" s="379">
        <v>0</v>
      </c>
      <c r="I973" s="381" t="s">
        <v>1215</v>
      </c>
      <c r="J973" s="380">
        <v>10.75</v>
      </c>
    </row>
    <row r="974" spans="1:10" ht="26.45" customHeight="1" thickBot="1">
      <c r="A974" s="378"/>
      <c r="B974" s="381"/>
      <c r="C974" s="381"/>
      <c r="D974" s="381"/>
      <c r="E974" s="381" t="s">
        <v>1216</v>
      </c>
      <c r="F974" s="379">
        <v>6.23</v>
      </c>
      <c r="G974" s="381"/>
      <c r="H974" s="525" t="s">
        <v>1217</v>
      </c>
      <c r="I974" s="525"/>
      <c r="J974" s="380">
        <v>27.88</v>
      </c>
    </row>
    <row r="975" spans="1:10" ht="25.5" customHeight="1" thickTop="1">
      <c r="A975" s="382"/>
      <c r="B975" s="360"/>
      <c r="C975" s="360"/>
      <c r="D975" s="360"/>
      <c r="E975" s="360"/>
      <c r="F975" s="360"/>
      <c r="G975" s="360"/>
      <c r="H975" s="360"/>
      <c r="I975" s="360"/>
      <c r="J975" s="383"/>
    </row>
    <row r="976" spans="1:10" ht="14.45" customHeight="1">
      <c r="A976" s="319" t="s">
        <v>325</v>
      </c>
      <c r="B976" s="355" t="s">
        <v>5</v>
      </c>
      <c r="C976" s="370" t="s">
        <v>6</v>
      </c>
      <c r="D976" s="370" t="s">
        <v>7</v>
      </c>
      <c r="E976" s="523" t="s">
        <v>1181</v>
      </c>
      <c r="F976" s="523"/>
      <c r="G976" s="354" t="s">
        <v>8</v>
      </c>
      <c r="H976" s="355" t="s">
        <v>9</v>
      </c>
      <c r="I976" s="355" t="s">
        <v>10</v>
      </c>
      <c r="J976" s="320" t="s">
        <v>12</v>
      </c>
    </row>
    <row r="977" spans="1:10" ht="14.45" customHeight="1">
      <c r="A977" s="323" t="s">
        <v>1182</v>
      </c>
      <c r="B977" s="357" t="s">
        <v>326</v>
      </c>
      <c r="C977" s="371" t="s">
        <v>20</v>
      </c>
      <c r="D977" s="371" t="s">
        <v>327</v>
      </c>
      <c r="E977" s="524" t="s">
        <v>1463</v>
      </c>
      <c r="F977" s="524"/>
      <c r="G977" s="356" t="s">
        <v>22</v>
      </c>
      <c r="H977" s="359">
        <v>1</v>
      </c>
      <c r="I977" s="358">
        <v>24.95</v>
      </c>
      <c r="J977" s="373">
        <v>24.95</v>
      </c>
    </row>
    <row r="978" spans="1:10" ht="25.5" customHeight="1">
      <c r="A978" s="374" t="s">
        <v>1184</v>
      </c>
      <c r="B978" s="362" t="s">
        <v>1755</v>
      </c>
      <c r="C978" s="372" t="s">
        <v>20</v>
      </c>
      <c r="D978" s="372" t="s">
        <v>1756</v>
      </c>
      <c r="E978" s="503" t="s">
        <v>1187</v>
      </c>
      <c r="F978" s="503"/>
      <c r="G978" s="361" t="s">
        <v>28</v>
      </c>
      <c r="H978" s="364">
        <v>0.38</v>
      </c>
      <c r="I978" s="363">
        <v>23.38</v>
      </c>
      <c r="J978" s="375">
        <v>8.8800000000000008</v>
      </c>
    </row>
    <row r="979" spans="1:10" ht="14.45" customHeight="1">
      <c r="A979" s="374" t="s">
        <v>1184</v>
      </c>
      <c r="B979" s="362" t="s">
        <v>1757</v>
      </c>
      <c r="C979" s="372" t="s">
        <v>20</v>
      </c>
      <c r="D979" s="372" t="s">
        <v>1758</v>
      </c>
      <c r="E979" s="503" t="s">
        <v>1187</v>
      </c>
      <c r="F979" s="503"/>
      <c r="G979" s="361" t="s">
        <v>28</v>
      </c>
      <c r="H979" s="364">
        <v>0.38</v>
      </c>
      <c r="I979" s="363">
        <v>27.8</v>
      </c>
      <c r="J979" s="375">
        <v>10.56</v>
      </c>
    </row>
    <row r="980" spans="1:10" ht="26.45" customHeight="1">
      <c r="A980" s="376" t="s">
        <v>1200</v>
      </c>
      <c r="B980" s="367" t="s">
        <v>1787</v>
      </c>
      <c r="C980" s="365" t="s">
        <v>20</v>
      </c>
      <c r="D980" s="365" t="s">
        <v>1788</v>
      </c>
      <c r="E980" s="502" t="s">
        <v>1203</v>
      </c>
      <c r="F980" s="502"/>
      <c r="G980" s="366" t="s">
        <v>22</v>
      </c>
      <c r="H980" s="369">
        <v>1.0492999999999999</v>
      </c>
      <c r="I980" s="368">
        <v>5.08</v>
      </c>
      <c r="J980" s="377">
        <v>5.33</v>
      </c>
    </row>
    <row r="981" spans="1:10" ht="26.45" customHeight="1">
      <c r="A981" s="376" t="s">
        <v>1200</v>
      </c>
      <c r="B981" s="367" t="s">
        <v>1761</v>
      </c>
      <c r="C981" s="365" t="s">
        <v>20</v>
      </c>
      <c r="D981" s="365" t="s">
        <v>1762</v>
      </c>
      <c r="E981" s="502" t="s">
        <v>1203</v>
      </c>
      <c r="F981" s="502"/>
      <c r="G981" s="366" t="s">
        <v>62</v>
      </c>
      <c r="H981" s="369">
        <v>8.8599999999999998E-2</v>
      </c>
      <c r="I981" s="368">
        <v>2.13</v>
      </c>
      <c r="J981" s="377">
        <v>0.18</v>
      </c>
    </row>
    <row r="982" spans="1:10" ht="26.45" customHeight="1">
      <c r="A982" s="378"/>
      <c r="B982" s="381"/>
      <c r="C982" s="381"/>
      <c r="D982" s="381"/>
      <c r="E982" s="381" t="s">
        <v>1213</v>
      </c>
      <c r="F982" s="379">
        <v>12.46</v>
      </c>
      <c r="G982" s="381" t="s">
        <v>1214</v>
      </c>
      <c r="H982" s="379">
        <v>0</v>
      </c>
      <c r="I982" s="381" t="s">
        <v>1215</v>
      </c>
      <c r="J982" s="380">
        <v>12.46</v>
      </c>
    </row>
    <row r="983" spans="1:10" ht="26.45" customHeight="1" thickBot="1">
      <c r="A983" s="378"/>
      <c r="B983" s="381"/>
      <c r="C983" s="381"/>
      <c r="D983" s="381"/>
      <c r="E983" s="381" t="s">
        <v>1216</v>
      </c>
      <c r="F983" s="379">
        <v>7.19</v>
      </c>
      <c r="G983" s="381"/>
      <c r="H983" s="525" t="s">
        <v>1217</v>
      </c>
      <c r="I983" s="525"/>
      <c r="J983" s="380">
        <v>32.14</v>
      </c>
    </row>
    <row r="984" spans="1:10" ht="14.45" customHeight="1" thickTop="1">
      <c r="A984" s="382"/>
      <c r="B984" s="360"/>
      <c r="C984" s="360"/>
      <c r="D984" s="360"/>
      <c r="E984" s="360"/>
      <c r="F984" s="360"/>
      <c r="G984" s="360"/>
      <c r="H984" s="360"/>
      <c r="I984" s="360"/>
      <c r="J984" s="383"/>
    </row>
    <row r="985" spans="1:10" ht="25.5" customHeight="1">
      <c r="A985" s="319" t="s">
        <v>328</v>
      </c>
      <c r="B985" s="355" t="s">
        <v>5</v>
      </c>
      <c r="C985" s="370" t="s">
        <v>6</v>
      </c>
      <c r="D985" s="370" t="s">
        <v>7</v>
      </c>
      <c r="E985" s="523" t="s">
        <v>1181</v>
      </c>
      <c r="F985" s="523"/>
      <c r="G985" s="354" t="s">
        <v>8</v>
      </c>
      <c r="H985" s="355" t="s">
        <v>9</v>
      </c>
      <c r="I985" s="355" t="s">
        <v>10</v>
      </c>
      <c r="J985" s="320" t="s">
        <v>12</v>
      </c>
    </row>
    <row r="986" spans="1:10" ht="14.45" customHeight="1">
      <c r="A986" s="323" t="s">
        <v>1182</v>
      </c>
      <c r="B986" s="357" t="s">
        <v>329</v>
      </c>
      <c r="C986" s="371" t="s">
        <v>20</v>
      </c>
      <c r="D986" s="371" t="s">
        <v>330</v>
      </c>
      <c r="E986" s="524" t="s">
        <v>1463</v>
      </c>
      <c r="F986" s="524"/>
      <c r="G986" s="356" t="s">
        <v>22</v>
      </c>
      <c r="H986" s="359">
        <v>1</v>
      </c>
      <c r="I986" s="358">
        <v>34.9</v>
      </c>
      <c r="J986" s="373">
        <v>34.9</v>
      </c>
    </row>
    <row r="987" spans="1:10" ht="25.5" customHeight="1">
      <c r="A987" s="374" t="s">
        <v>1184</v>
      </c>
      <c r="B987" s="362" t="s">
        <v>1755</v>
      </c>
      <c r="C987" s="372" t="s">
        <v>20</v>
      </c>
      <c r="D987" s="372" t="s">
        <v>1756</v>
      </c>
      <c r="E987" s="503" t="s">
        <v>1187</v>
      </c>
      <c r="F987" s="503"/>
      <c r="G987" s="361" t="s">
        <v>28</v>
      </c>
      <c r="H987" s="364">
        <v>0.45300000000000001</v>
      </c>
      <c r="I987" s="363">
        <v>23.38</v>
      </c>
      <c r="J987" s="375">
        <v>10.59</v>
      </c>
    </row>
    <row r="988" spans="1:10" ht="25.5" customHeight="1">
      <c r="A988" s="374" t="s">
        <v>1184</v>
      </c>
      <c r="B988" s="362" t="s">
        <v>1757</v>
      </c>
      <c r="C988" s="372" t="s">
        <v>20</v>
      </c>
      <c r="D988" s="372" t="s">
        <v>1758</v>
      </c>
      <c r="E988" s="503" t="s">
        <v>1187</v>
      </c>
      <c r="F988" s="503"/>
      <c r="G988" s="361" t="s">
        <v>28</v>
      </c>
      <c r="H988" s="364">
        <v>0.45300000000000001</v>
      </c>
      <c r="I988" s="363">
        <v>27.8</v>
      </c>
      <c r="J988" s="375">
        <v>12.59</v>
      </c>
    </row>
    <row r="989" spans="1:10" ht="26.45" customHeight="1">
      <c r="A989" s="376" t="s">
        <v>1200</v>
      </c>
      <c r="B989" s="367" t="s">
        <v>1789</v>
      </c>
      <c r="C989" s="365" t="s">
        <v>20</v>
      </c>
      <c r="D989" s="365" t="s">
        <v>1790</v>
      </c>
      <c r="E989" s="502" t="s">
        <v>1203</v>
      </c>
      <c r="F989" s="502"/>
      <c r="G989" s="366" t="s">
        <v>22</v>
      </c>
      <c r="H989" s="369">
        <v>1.0492999999999999</v>
      </c>
      <c r="I989" s="368">
        <v>10.96</v>
      </c>
      <c r="J989" s="377">
        <v>11.5</v>
      </c>
    </row>
    <row r="990" spans="1:10" ht="26.45" customHeight="1">
      <c r="A990" s="376" t="s">
        <v>1200</v>
      </c>
      <c r="B990" s="367" t="s">
        <v>1761</v>
      </c>
      <c r="C990" s="365" t="s">
        <v>20</v>
      </c>
      <c r="D990" s="365" t="s">
        <v>1762</v>
      </c>
      <c r="E990" s="502" t="s">
        <v>1203</v>
      </c>
      <c r="F990" s="502"/>
      <c r="G990" s="366" t="s">
        <v>62</v>
      </c>
      <c r="H990" s="369">
        <v>0.1056</v>
      </c>
      <c r="I990" s="368">
        <v>2.13</v>
      </c>
      <c r="J990" s="377">
        <v>0.22</v>
      </c>
    </row>
    <row r="991" spans="1:10" ht="26.45" customHeight="1">
      <c r="A991" s="378"/>
      <c r="B991" s="381"/>
      <c r="C991" s="381"/>
      <c r="D991" s="381"/>
      <c r="E991" s="381" t="s">
        <v>1213</v>
      </c>
      <c r="F991" s="379">
        <v>14.85</v>
      </c>
      <c r="G991" s="381" t="s">
        <v>1214</v>
      </c>
      <c r="H991" s="379">
        <v>0</v>
      </c>
      <c r="I991" s="381" t="s">
        <v>1215</v>
      </c>
      <c r="J991" s="380">
        <v>14.85</v>
      </c>
    </row>
    <row r="992" spans="1:10" ht="14.45" customHeight="1" thickBot="1">
      <c r="A992" s="378"/>
      <c r="B992" s="381"/>
      <c r="C992" s="381"/>
      <c r="D992" s="381"/>
      <c r="E992" s="381" t="s">
        <v>1216</v>
      </c>
      <c r="F992" s="379">
        <v>10.050000000000001</v>
      </c>
      <c r="G992" s="381"/>
      <c r="H992" s="525" t="s">
        <v>1217</v>
      </c>
      <c r="I992" s="525"/>
      <c r="J992" s="380">
        <v>44.95</v>
      </c>
    </row>
    <row r="993" spans="1:10" ht="26.45" customHeight="1" thickTop="1">
      <c r="A993" s="382"/>
      <c r="B993" s="360"/>
      <c r="C993" s="360"/>
      <c r="D993" s="360"/>
      <c r="E993" s="360"/>
      <c r="F993" s="360"/>
      <c r="G993" s="360"/>
      <c r="H993" s="360"/>
      <c r="I993" s="360"/>
      <c r="J993" s="383"/>
    </row>
    <row r="994" spans="1:10" ht="26.45" customHeight="1">
      <c r="A994" s="319" t="s">
        <v>331</v>
      </c>
      <c r="B994" s="355" t="s">
        <v>5</v>
      </c>
      <c r="C994" s="370" t="s">
        <v>6</v>
      </c>
      <c r="D994" s="370" t="s">
        <v>7</v>
      </c>
      <c r="E994" s="523" t="s">
        <v>1181</v>
      </c>
      <c r="F994" s="523"/>
      <c r="G994" s="354" t="s">
        <v>8</v>
      </c>
      <c r="H994" s="355" t="s">
        <v>9</v>
      </c>
      <c r="I994" s="355" t="s">
        <v>10</v>
      </c>
      <c r="J994" s="320" t="s">
        <v>12</v>
      </c>
    </row>
    <row r="995" spans="1:10" ht="14.45" customHeight="1">
      <c r="A995" s="323" t="s">
        <v>1182</v>
      </c>
      <c r="B995" s="357" t="s">
        <v>332</v>
      </c>
      <c r="C995" s="371" t="s">
        <v>20</v>
      </c>
      <c r="D995" s="371" t="s">
        <v>333</v>
      </c>
      <c r="E995" s="524" t="s">
        <v>1463</v>
      </c>
      <c r="F995" s="524"/>
      <c r="G995" s="356" t="s">
        <v>22</v>
      </c>
      <c r="H995" s="359">
        <v>1</v>
      </c>
      <c r="I995" s="358">
        <v>21.55</v>
      </c>
      <c r="J995" s="373">
        <v>21.55</v>
      </c>
    </row>
    <row r="996" spans="1:10" ht="25.5" customHeight="1">
      <c r="A996" s="374" t="s">
        <v>1184</v>
      </c>
      <c r="B996" s="362" t="s">
        <v>1755</v>
      </c>
      <c r="C996" s="372" t="s">
        <v>20</v>
      </c>
      <c r="D996" s="372" t="s">
        <v>1756</v>
      </c>
      <c r="E996" s="503" t="s">
        <v>1187</v>
      </c>
      <c r="F996" s="503"/>
      <c r="G996" s="361" t="s">
        <v>28</v>
      </c>
      <c r="H996" s="364">
        <v>3.4099999999999998E-2</v>
      </c>
      <c r="I996" s="363">
        <v>23.38</v>
      </c>
      <c r="J996" s="375">
        <v>0.79</v>
      </c>
    </row>
    <row r="997" spans="1:10" ht="25.5" customHeight="1">
      <c r="A997" s="374" t="s">
        <v>1184</v>
      </c>
      <c r="B997" s="362" t="s">
        <v>1757</v>
      </c>
      <c r="C997" s="372" t="s">
        <v>20</v>
      </c>
      <c r="D997" s="372" t="s">
        <v>1758</v>
      </c>
      <c r="E997" s="503" t="s">
        <v>1187</v>
      </c>
      <c r="F997" s="503"/>
      <c r="G997" s="361" t="s">
        <v>28</v>
      </c>
      <c r="H997" s="364">
        <v>3.4099999999999998E-2</v>
      </c>
      <c r="I997" s="363">
        <v>27.8</v>
      </c>
      <c r="J997" s="375">
        <v>0.94</v>
      </c>
    </row>
    <row r="998" spans="1:10" ht="39.6" customHeight="1">
      <c r="A998" s="376" t="s">
        <v>1200</v>
      </c>
      <c r="B998" s="367" t="s">
        <v>1791</v>
      </c>
      <c r="C998" s="365" t="s">
        <v>20</v>
      </c>
      <c r="D998" s="365" t="s">
        <v>1792</v>
      </c>
      <c r="E998" s="502" t="s">
        <v>1203</v>
      </c>
      <c r="F998" s="502"/>
      <c r="G998" s="366" t="s">
        <v>22</v>
      </c>
      <c r="H998" s="369">
        <v>1.0492999999999999</v>
      </c>
      <c r="I998" s="368">
        <v>18.88</v>
      </c>
      <c r="J998" s="377">
        <v>19.809999999999999</v>
      </c>
    </row>
    <row r="999" spans="1:10" ht="26.45" customHeight="1">
      <c r="A999" s="376" t="s">
        <v>1200</v>
      </c>
      <c r="B999" s="367" t="s">
        <v>1761</v>
      </c>
      <c r="C999" s="365" t="s">
        <v>20</v>
      </c>
      <c r="D999" s="365" t="s">
        <v>1762</v>
      </c>
      <c r="E999" s="502" t="s">
        <v>1203</v>
      </c>
      <c r="F999" s="502"/>
      <c r="G999" s="366" t="s">
        <v>62</v>
      </c>
      <c r="H999" s="369">
        <v>8.0000000000000002E-3</v>
      </c>
      <c r="I999" s="368">
        <v>2.13</v>
      </c>
      <c r="J999" s="377">
        <v>0.01</v>
      </c>
    </row>
    <row r="1000" spans="1:10" ht="26.45" customHeight="1">
      <c r="A1000" s="378"/>
      <c r="B1000" s="381"/>
      <c r="C1000" s="381"/>
      <c r="D1000" s="381"/>
      <c r="E1000" s="381" t="s">
        <v>1213</v>
      </c>
      <c r="F1000" s="379">
        <v>1.1100000000000001</v>
      </c>
      <c r="G1000" s="381" t="s">
        <v>1214</v>
      </c>
      <c r="H1000" s="379">
        <v>0</v>
      </c>
      <c r="I1000" s="381" t="s">
        <v>1215</v>
      </c>
      <c r="J1000" s="380">
        <v>1.1100000000000001</v>
      </c>
    </row>
    <row r="1001" spans="1:10" ht="14.45" customHeight="1" thickBot="1">
      <c r="A1001" s="378"/>
      <c r="B1001" s="381"/>
      <c r="C1001" s="381"/>
      <c r="D1001" s="381"/>
      <c r="E1001" s="381" t="s">
        <v>1216</v>
      </c>
      <c r="F1001" s="379">
        <v>6.21</v>
      </c>
      <c r="G1001" s="381"/>
      <c r="H1001" s="525" t="s">
        <v>1217</v>
      </c>
      <c r="I1001" s="525"/>
      <c r="J1001" s="380">
        <v>27.76</v>
      </c>
    </row>
    <row r="1002" spans="1:10" ht="38.25" customHeight="1" thickTop="1">
      <c r="A1002" s="382"/>
      <c r="B1002" s="360"/>
      <c r="C1002" s="360"/>
      <c r="D1002" s="360"/>
      <c r="E1002" s="360"/>
      <c r="F1002" s="360"/>
      <c r="G1002" s="360"/>
      <c r="H1002" s="360"/>
      <c r="I1002" s="360"/>
      <c r="J1002" s="383"/>
    </row>
    <row r="1003" spans="1:10" ht="25.5" customHeight="1">
      <c r="A1003" s="319" t="s">
        <v>336</v>
      </c>
      <c r="B1003" s="355" t="s">
        <v>5</v>
      </c>
      <c r="C1003" s="370" t="s">
        <v>6</v>
      </c>
      <c r="D1003" s="370" t="s">
        <v>7</v>
      </c>
      <c r="E1003" s="523" t="s">
        <v>1181</v>
      </c>
      <c r="F1003" s="523"/>
      <c r="G1003" s="354" t="s">
        <v>8</v>
      </c>
      <c r="H1003" s="355" t="s">
        <v>9</v>
      </c>
      <c r="I1003" s="355" t="s">
        <v>10</v>
      </c>
      <c r="J1003" s="320" t="s">
        <v>12</v>
      </c>
    </row>
    <row r="1004" spans="1:10" ht="25.5" customHeight="1">
      <c r="A1004" s="323" t="s">
        <v>1182</v>
      </c>
      <c r="B1004" s="357" t="s">
        <v>337</v>
      </c>
      <c r="C1004" s="371" t="s">
        <v>20</v>
      </c>
      <c r="D1004" s="371" t="s">
        <v>338</v>
      </c>
      <c r="E1004" s="524" t="s">
        <v>1297</v>
      </c>
      <c r="F1004" s="524"/>
      <c r="G1004" s="356" t="s">
        <v>22</v>
      </c>
      <c r="H1004" s="359">
        <v>1</v>
      </c>
      <c r="I1004" s="358">
        <v>22.92</v>
      </c>
      <c r="J1004" s="373">
        <v>22.92</v>
      </c>
    </row>
    <row r="1005" spans="1:10" ht="26.45" customHeight="1">
      <c r="A1005" s="374" t="s">
        <v>1184</v>
      </c>
      <c r="B1005" s="362" t="s">
        <v>1755</v>
      </c>
      <c r="C1005" s="372" t="s">
        <v>20</v>
      </c>
      <c r="D1005" s="372" t="s">
        <v>1756</v>
      </c>
      <c r="E1005" s="503" t="s">
        <v>1187</v>
      </c>
      <c r="F1005" s="503"/>
      <c r="G1005" s="361" t="s">
        <v>28</v>
      </c>
      <c r="H1005" s="364">
        <v>0.29299999999999998</v>
      </c>
      <c r="I1005" s="363">
        <v>23.38</v>
      </c>
      <c r="J1005" s="375">
        <v>6.85</v>
      </c>
    </row>
    <row r="1006" spans="1:10" ht="14.45" customHeight="1">
      <c r="A1006" s="374" t="s">
        <v>1184</v>
      </c>
      <c r="B1006" s="362" t="s">
        <v>1757</v>
      </c>
      <c r="C1006" s="372" t="s">
        <v>20</v>
      </c>
      <c r="D1006" s="372" t="s">
        <v>1758</v>
      </c>
      <c r="E1006" s="503" t="s">
        <v>1187</v>
      </c>
      <c r="F1006" s="503"/>
      <c r="G1006" s="361" t="s">
        <v>28</v>
      </c>
      <c r="H1006" s="364">
        <v>0.29299999999999998</v>
      </c>
      <c r="I1006" s="363">
        <v>27.8</v>
      </c>
      <c r="J1006" s="375">
        <v>8.14</v>
      </c>
    </row>
    <row r="1007" spans="1:10" ht="39.6" customHeight="1">
      <c r="A1007" s="376" t="s">
        <v>1200</v>
      </c>
      <c r="B1007" s="367" t="s">
        <v>1793</v>
      </c>
      <c r="C1007" s="365" t="s">
        <v>20</v>
      </c>
      <c r="D1007" s="365" t="s">
        <v>1794</v>
      </c>
      <c r="E1007" s="502" t="s">
        <v>1203</v>
      </c>
      <c r="F1007" s="502"/>
      <c r="G1007" s="366" t="s">
        <v>22</v>
      </c>
      <c r="H1007" s="369">
        <v>1.0548999999999999</v>
      </c>
      <c r="I1007" s="368">
        <v>7.49</v>
      </c>
      <c r="J1007" s="377">
        <v>7.9</v>
      </c>
    </row>
    <row r="1008" spans="1:10" ht="14.45" customHeight="1">
      <c r="A1008" s="376" t="s">
        <v>1200</v>
      </c>
      <c r="B1008" s="367" t="s">
        <v>1761</v>
      </c>
      <c r="C1008" s="365" t="s">
        <v>20</v>
      </c>
      <c r="D1008" s="365" t="s">
        <v>1762</v>
      </c>
      <c r="E1008" s="502" t="s">
        <v>1203</v>
      </c>
      <c r="F1008" s="502"/>
      <c r="G1008" s="366" t="s">
        <v>62</v>
      </c>
      <c r="H1008" s="369">
        <v>1.6299999999999999E-2</v>
      </c>
      <c r="I1008" s="368">
        <v>2.13</v>
      </c>
      <c r="J1008" s="377">
        <v>0.03</v>
      </c>
    </row>
    <row r="1009" spans="1:10" ht="39.6" customHeight="1">
      <c r="A1009" s="378"/>
      <c r="B1009" s="381"/>
      <c r="C1009" s="381"/>
      <c r="D1009" s="381"/>
      <c r="E1009" s="381" t="s">
        <v>1213</v>
      </c>
      <c r="F1009" s="379">
        <v>9.6</v>
      </c>
      <c r="G1009" s="381" t="s">
        <v>1214</v>
      </c>
      <c r="H1009" s="379">
        <v>0</v>
      </c>
      <c r="I1009" s="381" t="s">
        <v>1215</v>
      </c>
      <c r="J1009" s="380">
        <v>9.6</v>
      </c>
    </row>
    <row r="1010" spans="1:10" ht="26.45" customHeight="1" thickBot="1">
      <c r="A1010" s="378"/>
      <c r="B1010" s="381"/>
      <c r="C1010" s="381"/>
      <c r="D1010" s="381"/>
      <c r="E1010" s="381" t="s">
        <v>1216</v>
      </c>
      <c r="F1010" s="379">
        <v>6.6</v>
      </c>
      <c r="G1010" s="381"/>
      <c r="H1010" s="525" t="s">
        <v>1217</v>
      </c>
      <c r="I1010" s="525"/>
      <c r="J1010" s="380">
        <v>29.52</v>
      </c>
    </row>
    <row r="1011" spans="1:10" ht="26.45" customHeight="1" thickTop="1">
      <c r="A1011" s="382"/>
      <c r="B1011" s="360"/>
      <c r="C1011" s="360"/>
      <c r="D1011" s="360"/>
      <c r="E1011" s="360"/>
      <c r="F1011" s="360"/>
      <c r="G1011" s="360"/>
      <c r="H1011" s="360"/>
      <c r="I1011" s="360"/>
      <c r="J1011" s="383"/>
    </row>
    <row r="1012" spans="1:10" ht="26.45" customHeight="1">
      <c r="A1012" s="319" t="s">
        <v>339</v>
      </c>
      <c r="B1012" s="355" t="s">
        <v>5</v>
      </c>
      <c r="C1012" s="370" t="s">
        <v>6</v>
      </c>
      <c r="D1012" s="370" t="s">
        <v>7</v>
      </c>
      <c r="E1012" s="523" t="s">
        <v>1181</v>
      </c>
      <c r="F1012" s="523"/>
      <c r="G1012" s="354" t="s">
        <v>8</v>
      </c>
      <c r="H1012" s="355" t="s">
        <v>9</v>
      </c>
      <c r="I1012" s="355" t="s">
        <v>10</v>
      </c>
      <c r="J1012" s="320" t="s">
        <v>12</v>
      </c>
    </row>
    <row r="1013" spans="1:10" ht="26.45" customHeight="1">
      <c r="A1013" s="323" t="s">
        <v>1182</v>
      </c>
      <c r="B1013" s="357" t="s">
        <v>340</v>
      </c>
      <c r="C1013" s="371" t="s">
        <v>20</v>
      </c>
      <c r="D1013" s="371" t="s">
        <v>341</v>
      </c>
      <c r="E1013" s="524" t="s">
        <v>1297</v>
      </c>
      <c r="F1013" s="524"/>
      <c r="G1013" s="356" t="s">
        <v>22</v>
      </c>
      <c r="H1013" s="359">
        <v>1</v>
      </c>
      <c r="I1013" s="358">
        <v>29.34</v>
      </c>
      <c r="J1013" s="373">
        <v>29.34</v>
      </c>
    </row>
    <row r="1014" spans="1:10" ht="25.5" customHeight="1">
      <c r="A1014" s="374" t="s">
        <v>1184</v>
      </c>
      <c r="B1014" s="362" t="s">
        <v>1755</v>
      </c>
      <c r="C1014" s="372" t="s">
        <v>20</v>
      </c>
      <c r="D1014" s="372" t="s">
        <v>1756</v>
      </c>
      <c r="E1014" s="503" t="s">
        <v>1187</v>
      </c>
      <c r="F1014" s="503"/>
      <c r="G1014" s="361" t="s">
        <v>28</v>
      </c>
      <c r="H1014" s="364">
        <v>0.31819999999999998</v>
      </c>
      <c r="I1014" s="363">
        <v>23.38</v>
      </c>
      <c r="J1014" s="375">
        <v>7.43</v>
      </c>
    </row>
    <row r="1015" spans="1:10" ht="14.45" customHeight="1">
      <c r="A1015" s="374" t="s">
        <v>1184</v>
      </c>
      <c r="B1015" s="362" t="s">
        <v>1757</v>
      </c>
      <c r="C1015" s="372" t="s">
        <v>20</v>
      </c>
      <c r="D1015" s="372" t="s">
        <v>1758</v>
      </c>
      <c r="E1015" s="503" t="s">
        <v>1187</v>
      </c>
      <c r="F1015" s="503"/>
      <c r="G1015" s="361" t="s">
        <v>28</v>
      </c>
      <c r="H1015" s="364">
        <v>0.31819999999999998</v>
      </c>
      <c r="I1015" s="363">
        <v>27.8</v>
      </c>
      <c r="J1015" s="375">
        <v>8.84</v>
      </c>
    </row>
    <row r="1016" spans="1:10" ht="14.45" customHeight="1">
      <c r="A1016" s="376" t="s">
        <v>1200</v>
      </c>
      <c r="B1016" s="367" t="s">
        <v>1795</v>
      </c>
      <c r="C1016" s="365" t="s">
        <v>20</v>
      </c>
      <c r="D1016" s="365" t="s">
        <v>1796</v>
      </c>
      <c r="E1016" s="502" t="s">
        <v>1203</v>
      </c>
      <c r="F1016" s="502"/>
      <c r="G1016" s="366" t="s">
        <v>22</v>
      </c>
      <c r="H1016" s="369">
        <v>1.0548999999999999</v>
      </c>
      <c r="I1016" s="368">
        <v>12.37</v>
      </c>
      <c r="J1016" s="377">
        <v>13.04</v>
      </c>
    </row>
    <row r="1017" spans="1:10" ht="14.45" customHeight="1">
      <c r="A1017" s="376" t="s">
        <v>1200</v>
      </c>
      <c r="B1017" s="367" t="s">
        <v>1761</v>
      </c>
      <c r="C1017" s="365" t="s">
        <v>20</v>
      </c>
      <c r="D1017" s="365" t="s">
        <v>1762</v>
      </c>
      <c r="E1017" s="502" t="s">
        <v>1203</v>
      </c>
      <c r="F1017" s="502"/>
      <c r="G1017" s="366" t="s">
        <v>62</v>
      </c>
      <c r="H1017" s="369">
        <v>1.77E-2</v>
      </c>
      <c r="I1017" s="368">
        <v>2.13</v>
      </c>
      <c r="J1017" s="377">
        <v>0.03</v>
      </c>
    </row>
    <row r="1018" spans="1:10">
      <c r="A1018" s="378"/>
      <c r="B1018" s="381"/>
      <c r="C1018" s="381"/>
      <c r="D1018" s="381"/>
      <c r="E1018" s="381" t="s">
        <v>1213</v>
      </c>
      <c r="F1018" s="379">
        <v>10.43</v>
      </c>
      <c r="G1018" s="381" t="s">
        <v>1214</v>
      </c>
      <c r="H1018" s="379">
        <v>0</v>
      </c>
      <c r="I1018" s="381" t="s">
        <v>1215</v>
      </c>
      <c r="J1018" s="380">
        <v>10.43</v>
      </c>
    </row>
    <row r="1019" spans="1:10" ht="26.45" customHeight="1" thickBot="1">
      <c r="A1019" s="378"/>
      <c r="B1019" s="381"/>
      <c r="C1019" s="381"/>
      <c r="D1019" s="381"/>
      <c r="E1019" s="381" t="s">
        <v>1216</v>
      </c>
      <c r="F1019" s="379">
        <v>8.4499999999999993</v>
      </c>
      <c r="G1019" s="381"/>
      <c r="H1019" s="525" t="s">
        <v>1217</v>
      </c>
      <c r="I1019" s="525"/>
      <c r="J1019" s="380">
        <v>37.79</v>
      </c>
    </row>
    <row r="1020" spans="1:10" ht="26.45" customHeight="1" thickTop="1">
      <c r="A1020" s="382"/>
      <c r="B1020" s="360"/>
      <c r="C1020" s="360"/>
      <c r="D1020" s="360"/>
      <c r="E1020" s="360"/>
      <c r="F1020" s="360"/>
      <c r="G1020" s="360"/>
      <c r="H1020" s="360"/>
      <c r="I1020" s="360"/>
      <c r="J1020" s="383"/>
    </row>
    <row r="1021" spans="1:10" ht="26.45" customHeight="1">
      <c r="A1021" s="319" t="s">
        <v>342</v>
      </c>
      <c r="B1021" s="355" t="s">
        <v>5</v>
      </c>
      <c r="C1021" s="370" t="s">
        <v>6</v>
      </c>
      <c r="D1021" s="370" t="s">
        <v>7</v>
      </c>
      <c r="E1021" s="523" t="s">
        <v>1181</v>
      </c>
      <c r="F1021" s="523"/>
      <c r="G1021" s="354" t="s">
        <v>8</v>
      </c>
      <c r="H1021" s="355" t="s">
        <v>9</v>
      </c>
      <c r="I1021" s="355" t="s">
        <v>10</v>
      </c>
      <c r="J1021" s="320" t="s">
        <v>12</v>
      </c>
    </row>
    <row r="1022" spans="1:10" ht="26.45" customHeight="1">
      <c r="A1022" s="323" t="s">
        <v>1182</v>
      </c>
      <c r="B1022" s="357" t="s">
        <v>343</v>
      </c>
      <c r="C1022" s="371" t="s">
        <v>20</v>
      </c>
      <c r="D1022" s="371" t="s">
        <v>344</v>
      </c>
      <c r="E1022" s="524" t="s">
        <v>1297</v>
      </c>
      <c r="F1022" s="524"/>
      <c r="G1022" s="356" t="s">
        <v>22</v>
      </c>
      <c r="H1022" s="359">
        <v>1</v>
      </c>
      <c r="I1022" s="358">
        <v>36.67</v>
      </c>
      <c r="J1022" s="373">
        <v>36.67</v>
      </c>
    </row>
    <row r="1023" spans="1:10" ht="25.5" customHeight="1">
      <c r="A1023" s="374" t="s">
        <v>1184</v>
      </c>
      <c r="B1023" s="362" t="s">
        <v>1755</v>
      </c>
      <c r="C1023" s="372" t="s">
        <v>20</v>
      </c>
      <c r="D1023" s="372" t="s">
        <v>1756</v>
      </c>
      <c r="E1023" s="503" t="s">
        <v>1187</v>
      </c>
      <c r="F1023" s="503"/>
      <c r="G1023" s="361" t="s">
        <v>28</v>
      </c>
      <c r="H1023" s="364">
        <v>0.38129999999999997</v>
      </c>
      <c r="I1023" s="363">
        <v>23.38</v>
      </c>
      <c r="J1023" s="375">
        <v>8.91</v>
      </c>
    </row>
    <row r="1024" spans="1:10" ht="14.45" customHeight="1">
      <c r="A1024" s="374" t="s">
        <v>1184</v>
      </c>
      <c r="B1024" s="362" t="s">
        <v>1757</v>
      </c>
      <c r="C1024" s="372" t="s">
        <v>20</v>
      </c>
      <c r="D1024" s="372" t="s">
        <v>1758</v>
      </c>
      <c r="E1024" s="503" t="s">
        <v>1187</v>
      </c>
      <c r="F1024" s="503"/>
      <c r="G1024" s="361" t="s">
        <v>28</v>
      </c>
      <c r="H1024" s="364">
        <v>0.38129999999999997</v>
      </c>
      <c r="I1024" s="363">
        <v>27.8</v>
      </c>
      <c r="J1024" s="375">
        <v>10.6</v>
      </c>
    </row>
    <row r="1025" spans="1:10" ht="14.45" customHeight="1">
      <c r="A1025" s="376" t="s">
        <v>1200</v>
      </c>
      <c r="B1025" s="367" t="s">
        <v>1797</v>
      </c>
      <c r="C1025" s="365" t="s">
        <v>20</v>
      </c>
      <c r="D1025" s="365" t="s">
        <v>1798</v>
      </c>
      <c r="E1025" s="502" t="s">
        <v>1203</v>
      </c>
      <c r="F1025" s="502"/>
      <c r="G1025" s="366" t="s">
        <v>22</v>
      </c>
      <c r="H1025" s="369">
        <v>1.0548999999999999</v>
      </c>
      <c r="I1025" s="368">
        <v>16.23</v>
      </c>
      <c r="J1025" s="377">
        <v>17.12</v>
      </c>
    </row>
    <row r="1026" spans="1:10" ht="15" customHeight="1">
      <c r="A1026" s="376" t="s">
        <v>1200</v>
      </c>
      <c r="B1026" s="367" t="s">
        <v>1761</v>
      </c>
      <c r="C1026" s="365" t="s">
        <v>20</v>
      </c>
      <c r="D1026" s="365" t="s">
        <v>1762</v>
      </c>
      <c r="E1026" s="502" t="s">
        <v>1203</v>
      </c>
      <c r="F1026" s="502"/>
      <c r="G1026" s="366" t="s">
        <v>62</v>
      </c>
      <c r="H1026" s="369">
        <v>2.12E-2</v>
      </c>
      <c r="I1026" s="368">
        <v>2.13</v>
      </c>
      <c r="J1026" s="377">
        <v>0.04</v>
      </c>
    </row>
    <row r="1027" spans="1:10">
      <c r="A1027" s="378"/>
      <c r="B1027" s="381"/>
      <c r="C1027" s="381"/>
      <c r="D1027" s="381"/>
      <c r="E1027" s="381" t="s">
        <v>1213</v>
      </c>
      <c r="F1027" s="379">
        <v>12.5</v>
      </c>
      <c r="G1027" s="381" t="s">
        <v>1214</v>
      </c>
      <c r="H1027" s="379">
        <v>0</v>
      </c>
      <c r="I1027" s="381" t="s">
        <v>1215</v>
      </c>
      <c r="J1027" s="380">
        <v>12.5</v>
      </c>
    </row>
    <row r="1028" spans="1:10" ht="14.45" customHeight="1" thickBot="1">
      <c r="A1028" s="378"/>
      <c r="B1028" s="381"/>
      <c r="C1028" s="381"/>
      <c r="D1028" s="381"/>
      <c r="E1028" s="381" t="s">
        <v>1216</v>
      </c>
      <c r="F1028" s="379">
        <v>10.56</v>
      </c>
      <c r="G1028" s="381"/>
      <c r="H1028" s="525" t="s">
        <v>1217</v>
      </c>
      <c r="I1028" s="525"/>
      <c r="J1028" s="380">
        <v>47.23</v>
      </c>
    </row>
    <row r="1029" spans="1:10" ht="26.45" customHeight="1" thickTop="1">
      <c r="A1029" s="382"/>
      <c r="B1029" s="360"/>
      <c r="C1029" s="360"/>
      <c r="D1029" s="360"/>
      <c r="E1029" s="360"/>
      <c r="F1029" s="360"/>
      <c r="G1029" s="360"/>
      <c r="H1029" s="360"/>
      <c r="I1029" s="360"/>
      <c r="J1029" s="383"/>
    </row>
    <row r="1030" spans="1:10" ht="26.45" customHeight="1">
      <c r="A1030" s="319" t="s">
        <v>349</v>
      </c>
      <c r="B1030" s="355" t="s">
        <v>5</v>
      </c>
      <c r="C1030" s="370" t="s">
        <v>6</v>
      </c>
      <c r="D1030" s="370" t="s">
        <v>7</v>
      </c>
      <c r="E1030" s="523" t="s">
        <v>1181</v>
      </c>
      <c r="F1030" s="523"/>
      <c r="G1030" s="354" t="s">
        <v>8</v>
      </c>
      <c r="H1030" s="355" t="s">
        <v>9</v>
      </c>
      <c r="I1030" s="355" t="s">
        <v>10</v>
      </c>
      <c r="J1030" s="320" t="s">
        <v>12</v>
      </c>
    </row>
    <row r="1031" spans="1:10" ht="39.6" customHeight="1">
      <c r="A1031" s="323" t="s">
        <v>1182</v>
      </c>
      <c r="B1031" s="357" t="s">
        <v>350</v>
      </c>
      <c r="C1031" s="371" t="s">
        <v>20</v>
      </c>
      <c r="D1031" s="371" t="s">
        <v>351</v>
      </c>
      <c r="E1031" s="524" t="s">
        <v>1429</v>
      </c>
      <c r="F1031" s="524"/>
      <c r="G1031" s="356" t="s">
        <v>62</v>
      </c>
      <c r="H1031" s="359">
        <v>1</v>
      </c>
      <c r="I1031" s="358">
        <v>52.41</v>
      </c>
      <c r="J1031" s="373">
        <v>52.41</v>
      </c>
    </row>
    <row r="1032" spans="1:10" ht="26.45" customHeight="1">
      <c r="A1032" s="374" t="s">
        <v>1184</v>
      </c>
      <c r="B1032" s="362" t="s">
        <v>1755</v>
      </c>
      <c r="C1032" s="372" t="s">
        <v>20</v>
      </c>
      <c r="D1032" s="372" t="s">
        <v>1756</v>
      </c>
      <c r="E1032" s="503" t="s">
        <v>1187</v>
      </c>
      <c r="F1032" s="503"/>
      <c r="G1032" s="361" t="s">
        <v>28</v>
      </c>
      <c r="H1032" s="364">
        <v>0.3987</v>
      </c>
      <c r="I1032" s="363">
        <v>23.38</v>
      </c>
      <c r="J1032" s="375">
        <v>9.32</v>
      </c>
    </row>
    <row r="1033" spans="1:10" ht="26.45" customHeight="1">
      <c r="A1033" s="374" t="s">
        <v>1184</v>
      </c>
      <c r="B1033" s="362" t="s">
        <v>1757</v>
      </c>
      <c r="C1033" s="372" t="s">
        <v>20</v>
      </c>
      <c r="D1033" s="372" t="s">
        <v>1758</v>
      </c>
      <c r="E1033" s="503" t="s">
        <v>1187</v>
      </c>
      <c r="F1033" s="503"/>
      <c r="G1033" s="361" t="s">
        <v>28</v>
      </c>
      <c r="H1033" s="364">
        <v>0.3987</v>
      </c>
      <c r="I1033" s="363">
        <v>27.8</v>
      </c>
      <c r="J1033" s="375">
        <v>11.08</v>
      </c>
    </row>
    <row r="1034" spans="1:10" ht="14.45" customHeight="1">
      <c r="A1034" s="376" t="s">
        <v>1200</v>
      </c>
      <c r="B1034" s="367" t="s">
        <v>1799</v>
      </c>
      <c r="C1034" s="365" t="s">
        <v>20</v>
      </c>
      <c r="D1034" s="365" t="s">
        <v>1800</v>
      </c>
      <c r="E1034" s="502" t="s">
        <v>1203</v>
      </c>
      <c r="F1034" s="502"/>
      <c r="G1034" s="366" t="s">
        <v>62</v>
      </c>
      <c r="H1034" s="369">
        <v>2.92E-2</v>
      </c>
      <c r="I1034" s="368">
        <v>69.25</v>
      </c>
      <c r="J1034" s="377">
        <v>2.02</v>
      </c>
    </row>
    <row r="1035" spans="1:10" ht="25.5">
      <c r="A1035" s="376" t="s">
        <v>1200</v>
      </c>
      <c r="B1035" s="367" t="s">
        <v>1801</v>
      </c>
      <c r="C1035" s="365" t="s">
        <v>20</v>
      </c>
      <c r="D1035" s="365" t="s">
        <v>1802</v>
      </c>
      <c r="E1035" s="502" t="s">
        <v>1203</v>
      </c>
      <c r="F1035" s="502"/>
      <c r="G1035" s="366" t="s">
        <v>62</v>
      </c>
      <c r="H1035" s="369">
        <v>1</v>
      </c>
      <c r="I1035" s="368">
        <v>26.51</v>
      </c>
      <c r="J1035" s="377">
        <v>26.51</v>
      </c>
    </row>
    <row r="1036" spans="1:10" ht="25.5">
      <c r="A1036" s="376" t="s">
        <v>1200</v>
      </c>
      <c r="B1036" s="367" t="s">
        <v>1803</v>
      </c>
      <c r="C1036" s="365" t="s">
        <v>20</v>
      </c>
      <c r="D1036" s="365" t="s">
        <v>1804</v>
      </c>
      <c r="E1036" s="502" t="s">
        <v>1203</v>
      </c>
      <c r="F1036" s="502"/>
      <c r="G1036" s="366" t="s">
        <v>62</v>
      </c>
      <c r="H1036" s="369">
        <v>4.3999999999999997E-2</v>
      </c>
      <c r="I1036" s="368">
        <v>78.45</v>
      </c>
      <c r="J1036" s="377">
        <v>3.45</v>
      </c>
    </row>
    <row r="1037" spans="1:10" ht="39.6" customHeight="1">
      <c r="A1037" s="376" t="s">
        <v>1200</v>
      </c>
      <c r="B1037" s="367" t="s">
        <v>1761</v>
      </c>
      <c r="C1037" s="365" t="s">
        <v>20</v>
      </c>
      <c r="D1037" s="365" t="s">
        <v>1762</v>
      </c>
      <c r="E1037" s="502" t="s">
        <v>1203</v>
      </c>
      <c r="F1037" s="502"/>
      <c r="G1037" s="366" t="s">
        <v>62</v>
      </c>
      <c r="H1037" s="369">
        <v>1.54E-2</v>
      </c>
      <c r="I1037" s="368">
        <v>2.13</v>
      </c>
      <c r="J1037" s="377">
        <v>0.03</v>
      </c>
    </row>
    <row r="1038" spans="1:10">
      <c r="A1038" s="378"/>
      <c r="B1038" s="381"/>
      <c r="C1038" s="381"/>
      <c r="D1038" s="381"/>
      <c r="E1038" s="381" t="s">
        <v>1213</v>
      </c>
      <c r="F1038" s="379">
        <v>13.06</v>
      </c>
      <c r="G1038" s="381" t="s">
        <v>1214</v>
      </c>
      <c r="H1038" s="379">
        <v>0</v>
      </c>
      <c r="I1038" s="381" t="s">
        <v>1215</v>
      </c>
      <c r="J1038" s="380">
        <v>13.06</v>
      </c>
    </row>
    <row r="1039" spans="1:10" ht="14.45" customHeight="1" thickBot="1">
      <c r="A1039" s="378"/>
      <c r="B1039" s="381"/>
      <c r="C1039" s="381"/>
      <c r="D1039" s="381"/>
      <c r="E1039" s="381" t="s">
        <v>1216</v>
      </c>
      <c r="F1039" s="379">
        <v>15.1</v>
      </c>
      <c r="G1039" s="381"/>
      <c r="H1039" s="525" t="s">
        <v>1217</v>
      </c>
      <c r="I1039" s="525"/>
      <c r="J1039" s="380">
        <v>67.510000000000005</v>
      </c>
    </row>
    <row r="1040" spans="1:10" ht="14.45" customHeight="1" thickTop="1">
      <c r="A1040" s="382"/>
      <c r="B1040" s="360"/>
      <c r="C1040" s="360"/>
      <c r="D1040" s="360"/>
      <c r="E1040" s="360"/>
      <c r="F1040" s="360"/>
      <c r="G1040" s="360"/>
      <c r="H1040" s="360"/>
      <c r="I1040" s="360"/>
      <c r="J1040" s="383"/>
    </row>
    <row r="1041" spans="1:10" ht="26.45" customHeight="1">
      <c r="A1041" s="319" t="s">
        <v>352</v>
      </c>
      <c r="B1041" s="355" t="s">
        <v>5</v>
      </c>
      <c r="C1041" s="370" t="s">
        <v>6</v>
      </c>
      <c r="D1041" s="370" t="s">
        <v>7</v>
      </c>
      <c r="E1041" s="523" t="s">
        <v>1181</v>
      </c>
      <c r="F1041" s="523"/>
      <c r="G1041" s="354" t="s">
        <v>8</v>
      </c>
      <c r="H1041" s="355" t="s">
        <v>9</v>
      </c>
      <c r="I1041" s="355" t="s">
        <v>10</v>
      </c>
      <c r="J1041" s="320" t="s">
        <v>12</v>
      </c>
    </row>
    <row r="1042" spans="1:10" ht="39.6" customHeight="1">
      <c r="A1042" s="323" t="s">
        <v>1182</v>
      </c>
      <c r="B1042" s="357" t="s">
        <v>353</v>
      </c>
      <c r="C1042" s="371" t="s">
        <v>20</v>
      </c>
      <c r="D1042" s="371" t="s">
        <v>354</v>
      </c>
      <c r="E1042" s="524" t="s">
        <v>1429</v>
      </c>
      <c r="F1042" s="524"/>
      <c r="G1042" s="356" t="s">
        <v>62</v>
      </c>
      <c r="H1042" s="359">
        <v>1</v>
      </c>
      <c r="I1042" s="358">
        <v>76.75</v>
      </c>
      <c r="J1042" s="373">
        <v>76.75</v>
      </c>
    </row>
    <row r="1043" spans="1:10" ht="26.45" customHeight="1">
      <c r="A1043" s="374" t="s">
        <v>1184</v>
      </c>
      <c r="B1043" s="362" t="s">
        <v>1755</v>
      </c>
      <c r="C1043" s="372" t="s">
        <v>20</v>
      </c>
      <c r="D1043" s="372" t="s">
        <v>1756</v>
      </c>
      <c r="E1043" s="503" t="s">
        <v>1187</v>
      </c>
      <c r="F1043" s="503"/>
      <c r="G1043" s="361" t="s">
        <v>28</v>
      </c>
      <c r="H1043" s="364">
        <v>0.42309999999999998</v>
      </c>
      <c r="I1043" s="363">
        <v>23.38</v>
      </c>
      <c r="J1043" s="375">
        <v>9.89</v>
      </c>
    </row>
    <row r="1044" spans="1:10" ht="26.45" customHeight="1">
      <c r="A1044" s="374" t="s">
        <v>1184</v>
      </c>
      <c r="B1044" s="362" t="s">
        <v>1757</v>
      </c>
      <c r="C1044" s="372" t="s">
        <v>20</v>
      </c>
      <c r="D1044" s="372" t="s">
        <v>1758</v>
      </c>
      <c r="E1044" s="503" t="s">
        <v>1187</v>
      </c>
      <c r="F1044" s="503"/>
      <c r="G1044" s="361" t="s">
        <v>28</v>
      </c>
      <c r="H1044" s="364">
        <v>0.42309999999999998</v>
      </c>
      <c r="I1044" s="363">
        <v>27.8</v>
      </c>
      <c r="J1044" s="375">
        <v>11.76</v>
      </c>
    </row>
    <row r="1045" spans="1:10" ht="14.45" customHeight="1">
      <c r="A1045" s="376" t="s">
        <v>1200</v>
      </c>
      <c r="B1045" s="367" t="s">
        <v>1799</v>
      </c>
      <c r="C1045" s="365" t="s">
        <v>20</v>
      </c>
      <c r="D1045" s="365" t="s">
        <v>1800</v>
      </c>
      <c r="E1045" s="502" t="s">
        <v>1203</v>
      </c>
      <c r="F1045" s="502"/>
      <c r="G1045" s="366" t="s">
        <v>62</v>
      </c>
      <c r="H1045" s="369">
        <v>2.92E-2</v>
      </c>
      <c r="I1045" s="368">
        <v>69.25</v>
      </c>
      <c r="J1045" s="377">
        <v>2.02</v>
      </c>
    </row>
    <row r="1046" spans="1:10" ht="25.5">
      <c r="A1046" s="376" t="s">
        <v>1200</v>
      </c>
      <c r="B1046" s="367" t="s">
        <v>1455</v>
      </c>
      <c r="C1046" s="365" t="s">
        <v>20</v>
      </c>
      <c r="D1046" s="365" t="s">
        <v>1456</v>
      </c>
      <c r="E1046" s="502" t="s">
        <v>1203</v>
      </c>
      <c r="F1046" s="502"/>
      <c r="G1046" s="366" t="s">
        <v>62</v>
      </c>
      <c r="H1046" s="369">
        <v>1</v>
      </c>
      <c r="I1046" s="368">
        <v>49.6</v>
      </c>
      <c r="J1046" s="377">
        <v>49.6</v>
      </c>
    </row>
    <row r="1047" spans="1:10" ht="25.5">
      <c r="A1047" s="376" t="s">
        <v>1200</v>
      </c>
      <c r="B1047" s="367" t="s">
        <v>1803</v>
      </c>
      <c r="C1047" s="365" t="s">
        <v>20</v>
      </c>
      <c r="D1047" s="365" t="s">
        <v>1804</v>
      </c>
      <c r="E1047" s="502" t="s">
        <v>1203</v>
      </c>
      <c r="F1047" s="502"/>
      <c r="G1047" s="366" t="s">
        <v>62</v>
      </c>
      <c r="H1047" s="369">
        <v>4.3999999999999997E-2</v>
      </c>
      <c r="I1047" s="368">
        <v>78.45</v>
      </c>
      <c r="J1047" s="377">
        <v>3.45</v>
      </c>
    </row>
    <row r="1048" spans="1:10" ht="14.45" customHeight="1">
      <c r="A1048" s="376" t="s">
        <v>1200</v>
      </c>
      <c r="B1048" s="367" t="s">
        <v>1761</v>
      </c>
      <c r="C1048" s="365" t="s">
        <v>20</v>
      </c>
      <c r="D1048" s="365" t="s">
        <v>1762</v>
      </c>
      <c r="E1048" s="502" t="s">
        <v>1203</v>
      </c>
      <c r="F1048" s="502"/>
      <c r="G1048" s="366" t="s">
        <v>62</v>
      </c>
      <c r="H1048" s="369">
        <v>1.54E-2</v>
      </c>
      <c r="I1048" s="368">
        <v>2.13</v>
      </c>
      <c r="J1048" s="377">
        <v>0.03</v>
      </c>
    </row>
    <row r="1049" spans="1:10" ht="26.45" customHeight="1">
      <c r="A1049" s="378"/>
      <c r="B1049" s="381"/>
      <c r="C1049" s="381"/>
      <c r="D1049" s="381"/>
      <c r="E1049" s="381" t="s">
        <v>1213</v>
      </c>
      <c r="F1049" s="379">
        <v>13.87</v>
      </c>
      <c r="G1049" s="381" t="s">
        <v>1214</v>
      </c>
      <c r="H1049" s="379">
        <v>0</v>
      </c>
      <c r="I1049" s="381" t="s">
        <v>1215</v>
      </c>
      <c r="J1049" s="380">
        <v>13.87</v>
      </c>
    </row>
    <row r="1050" spans="1:10" ht="14.45" customHeight="1" thickBot="1">
      <c r="A1050" s="378"/>
      <c r="B1050" s="381"/>
      <c r="C1050" s="381"/>
      <c r="D1050" s="381"/>
      <c r="E1050" s="381" t="s">
        <v>1216</v>
      </c>
      <c r="F1050" s="379">
        <v>22.11</v>
      </c>
      <c r="G1050" s="381"/>
      <c r="H1050" s="525" t="s">
        <v>1217</v>
      </c>
      <c r="I1050" s="525"/>
      <c r="J1050" s="380">
        <v>98.86</v>
      </c>
    </row>
    <row r="1051" spans="1:10" ht="38.25" customHeight="1" thickTop="1">
      <c r="A1051" s="382"/>
      <c r="B1051" s="360"/>
      <c r="C1051" s="360"/>
      <c r="D1051" s="360"/>
      <c r="E1051" s="360"/>
      <c r="F1051" s="360"/>
      <c r="G1051" s="360"/>
      <c r="H1051" s="360"/>
      <c r="I1051" s="360"/>
      <c r="J1051" s="383"/>
    </row>
    <row r="1052" spans="1:10" ht="25.5" customHeight="1">
      <c r="A1052" s="319" t="s">
        <v>355</v>
      </c>
      <c r="B1052" s="355" t="s">
        <v>5</v>
      </c>
      <c r="C1052" s="370" t="s">
        <v>6</v>
      </c>
      <c r="D1052" s="370" t="s">
        <v>7</v>
      </c>
      <c r="E1052" s="523" t="s">
        <v>1181</v>
      </c>
      <c r="F1052" s="523"/>
      <c r="G1052" s="354" t="s">
        <v>8</v>
      </c>
      <c r="H1052" s="355" t="s">
        <v>9</v>
      </c>
      <c r="I1052" s="355" t="s">
        <v>10</v>
      </c>
      <c r="J1052" s="320" t="s">
        <v>12</v>
      </c>
    </row>
    <row r="1053" spans="1:10" ht="39.6" customHeight="1">
      <c r="A1053" s="323" t="s">
        <v>1182</v>
      </c>
      <c r="B1053" s="357" t="s">
        <v>356</v>
      </c>
      <c r="C1053" s="371" t="s">
        <v>20</v>
      </c>
      <c r="D1053" s="371" t="s">
        <v>357</v>
      </c>
      <c r="E1053" s="524" t="s">
        <v>1429</v>
      </c>
      <c r="F1053" s="524"/>
      <c r="G1053" s="356" t="s">
        <v>62</v>
      </c>
      <c r="H1053" s="359">
        <v>1</v>
      </c>
      <c r="I1053" s="358">
        <v>22.73</v>
      </c>
      <c r="J1053" s="373">
        <v>22.73</v>
      </c>
    </row>
    <row r="1054" spans="1:10" ht="26.45" customHeight="1">
      <c r="A1054" s="374" t="s">
        <v>1184</v>
      </c>
      <c r="B1054" s="362" t="s">
        <v>1755</v>
      </c>
      <c r="C1054" s="372" t="s">
        <v>20</v>
      </c>
      <c r="D1054" s="372" t="s">
        <v>1756</v>
      </c>
      <c r="E1054" s="503" t="s">
        <v>1187</v>
      </c>
      <c r="F1054" s="503"/>
      <c r="G1054" s="361" t="s">
        <v>28</v>
      </c>
      <c r="H1054" s="364">
        <v>0.16520000000000001</v>
      </c>
      <c r="I1054" s="363">
        <v>23.38</v>
      </c>
      <c r="J1054" s="375">
        <v>3.86</v>
      </c>
    </row>
    <row r="1055" spans="1:10" ht="26.45" customHeight="1">
      <c r="A1055" s="374" t="s">
        <v>1184</v>
      </c>
      <c r="B1055" s="362" t="s">
        <v>1757</v>
      </c>
      <c r="C1055" s="372" t="s">
        <v>20</v>
      </c>
      <c r="D1055" s="372" t="s">
        <v>1758</v>
      </c>
      <c r="E1055" s="503" t="s">
        <v>1187</v>
      </c>
      <c r="F1055" s="503"/>
      <c r="G1055" s="361" t="s">
        <v>28</v>
      </c>
      <c r="H1055" s="364">
        <v>0.16520000000000001</v>
      </c>
      <c r="I1055" s="363">
        <v>27.8</v>
      </c>
      <c r="J1055" s="375">
        <v>4.59</v>
      </c>
    </row>
    <row r="1056" spans="1:10" ht="14.45" customHeight="1">
      <c r="A1056" s="376" t="s">
        <v>1200</v>
      </c>
      <c r="B1056" s="367" t="s">
        <v>1799</v>
      </c>
      <c r="C1056" s="365" t="s">
        <v>20</v>
      </c>
      <c r="D1056" s="365" t="s">
        <v>1800</v>
      </c>
      <c r="E1056" s="502" t="s">
        <v>1203</v>
      </c>
      <c r="F1056" s="502"/>
      <c r="G1056" s="366" t="s">
        <v>62</v>
      </c>
      <c r="H1056" s="369">
        <v>4.8999999999999998E-3</v>
      </c>
      <c r="I1056" s="368">
        <v>69.25</v>
      </c>
      <c r="J1056" s="377">
        <v>0.33</v>
      </c>
    </row>
    <row r="1057" spans="1:10" ht="39.6" customHeight="1">
      <c r="A1057" s="376" t="s">
        <v>1200</v>
      </c>
      <c r="B1057" s="367" t="s">
        <v>1805</v>
      </c>
      <c r="C1057" s="365" t="s">
        <v>20</v>
      </c>
      <c r="D1057" s="365" t="s">
        <v>1806</v>
      </c>
      <c r="E1057" s="502" t="s">
        <v>1203</v>
      </c>
      <c r="F1057" s="502"/>
      <c r="G1057" s="366" t="s">
        <v>62</v>
      </c>
      <c r="H1057" s="369">
        <v>1</v>
      </c>
      <c r="I1057" s="368">
        <v>13.3</v>
      </c>
      <c r="J1057" s="377">
        <v>13.3</v>
      </c>
    </row>
    <row r="1058" spans="1:10" ht="26.45" customHeight="1">
      <c r="A1058" s="376" t="s">
        <v>1200</v>
      </c>
      <c r="B1058" s="367" t="s">
        <v>1803</v>
      </c>
      <c r="C1058" s="365" t="s">
        <v>20</v>
      </c>
      <c r="D1058" s="365" t="s">
        <v>1804</v>
      </c>
      <c r="E1058" s="502" t="s">
        <v>1203</v>
      </c>
      <c r="F1058" s="502"/>
      <c r="G1058" s="366" t="s">
        <v>62</v>
      </c>
      <c r="H1058" s="369">
        <v>7.4999999999999997E-3</v>
      </c>
      <c r="I1058" s="368">
        <v>78.45</v>
      </c>
      <c r="J1058" s="377">
        <v>0.57999999999999996</v>
      </c>
    </row>
    <row r="1059" spans="1:10" ht="26.45" customHeight="1">
      <c r="A1059" s="376" t="s">
        <v>1200</v>
      </c>
      <c r="B1059" s="367" t="s">
        <v>1761</v>
      </c>
      <c r="C1059" s="365" t="s">
        <v>20</v>
      </c>
      <c r="D1059" s="365" t="s">
        <v>1762</v>
      </c>
      <c r="E1059" s="502" t="s">
        <v>1203</v>
      </c>
      <c r="F1059" s="502"/>
      <c r="G1059" s="366" t="s">
        <v>62</v>
      </c>
      <c r="H1059" s="369">
        <v>3.5999999999999997E-2</v>
      </c>
      <c r="I1059" s="368">
        <v>2.13</v>
      </c>
      <c r="J1059" s="377">
        <v>7.0000000000000007E-2</v>
      </c>
    </row>
    <row r="1060" spans="1:10">
      <c r="A1060" s="378"/>
      <c r="B1060" s="381"/>
      <c r="C1060" s="381"/>
      <c r="D1060" s="381"/>
      <c r="E1060" s="381" t="s">
        <v>1213</v>
      </c>
      <c r="F1060" s="379">
        <v>5.41</v>
      </c>
      <c r="G1060" s="381" t="s">
        <v>1214</v>
      </c>
      <c r="H1060" s="379">
        <v>0</v>
      </c>
      <c r="I1060" s="381" t="s">
        <v>1215</v>
      </c>
      <c r="J1060" s="380">
        <v>5.41</v>
      </c>
    </row>
    <row r="1061" spans="1:10" ht="14.45" customHeight="1" thickBot="1">
      <c r="A1061" s="378"/>
      <c r="B1061" s="381"/>
      <c r="C1061" s="381"/>
      <c r="D1061" s="381"/>
      <c r="E1061" s="381" t="s">
        <v>1216</v>
      </c>
      <c r="F1061" s="379">
        <v>6.55</v>
      </c>
      <c r="G1061" s="381"/>
      <c r="H1061" s="525" t="s">
        <v>1217</v>
      </c>
      <c r="I1061" s="525"/>
      <c r="J1061" s="380">
        <v>29.28</v>
      </c>
    </row>
    <row r="1062" spans="1:10" ht="38.25" customHeight="1" thickTop="1">
      <c r="A1062" s="382"/>
      <c r="B1062" s="360"/>
      <c r="C1062" s="360"/>
      <c r="D1062" s="360"/>
      <c r="E1062" s="360"/>
      <c r="F1062" s="360"/>
      <c r="G1062" s="360"/>
      <c r="H1062" s="360"/>
      <c r="I1062" s="360"/>
      <c r="J1062" s="383"/>
    </row>
    <row r="1063" spans="1:10" ht="14.45" customHeight="1">
      <c r="A1063" s="319" t="s">
        <v>358</v>
      </c>
      <c r="B1063" s="355" t="s">
        <v>5</v>
      </c>
      <c r="C1063" s="370" t="s">
        <v>6</v>
      </c>
      <c r="D1063" s="370" t="s">
        <v>7</v>
      </c>
      <c r="E1063" s="523" t="s">
        <v>1181</v>
      </c>
      <c r="F1063" s="523"/>
      <c r="G1063" s="354" t="s">
        <v>8</v>
      </c>
      <c r="H1063" s="355" t="s">
        <v>9</v>
      </c>
      <c r="I1063" s="355" t="s">
        <v>10</v>
      </c>
      <c r="J1063" s="320" t="s">
        <v>12</v>
      </c>
    </row>
    <row r="1064" spans="1:10" ht="26.45" customHeight="1">
      <c r="A1064" s="323" t="s">
        <v>1182</v>
      </c>
      <c r="B1064" s="357" t="s">
        <v>359</v>
      </c>
      <c r="C1064" s="371" t="s">
        <v>20</v>
      </c>
      <c r="D1064" s="371" t="s">
        <v>360</v>
      </c>
      <c r="E1064" s="524" t="s">
        <v>1297</v>
      </c>
      <c r="F1064" s="524"/>
      <c r="G1064" s="356" t="s">
        <v>62</v>
      </c>
      <c r="H1064" s="359">
        <v>1</v>
      </c>
      <c r="I1064" s="358">
        <v>12.44</v>
      </c>
      <c r="J1064" s="373">
        <v>12.44</v>
      </c>
    </row>
    <row r="1065" spans="1:10" ht="26.45" customHeight="1">
      <c r="A1065" s="374" t="s">
        <v>1184</v>
      </c>
      <c r="B1065" s="362" t="s">
        <v>1755</v>
      </c>
      <c r="C1065" s="372" t="s">
        <v>20</v>
      </c>
      <c r="D1065" s="372" t="s">
        <v>1756</v>
      </c>
      <c r="E1065" s="503" t="s">
        <v>1187</v>
      </c>
      <c r="F1065" s="503"/>
      <c r="G1065" s="361" t="s">
        <v>28</v>
      </c>
      <c r="H1065" s="364">
        <v>1.14E-2</v>
      </c>
      <c r="I1065" s="363">
        <v>23.38</v>
      </c>
      <c r="J1065" s="375">
        <v>0.26</v>
      </c>
    </row>
    <row r="1066" spans="1:10" ht="26.45" customHeight="1">
      <c r="A1066" s="374" t="s">
        <v>1184</v>
      </c>
      <c r="B1066" s="362" t="s">
        <v>1757</v>
      </c>
      <c r="C1066" s="372" t="s">
        <v>20</v>
      </c>
      <c r="D1066" s="372" t="s">
        <v>1758</v>
      </c>
      <c r="E1066" s="503" t="s">
        <v>1187</v>
      </c>
      <c r="F1066" s="503"/>
      <c r="G1066" s="361" t="s">
        <v>28</v>
      </c>
      <c r="H1066" s="364">
        <v>1.14E-2</v>
      </c>
      <c r="I1066" s="363">
        <v>27.8</v>
      </c>
      <c r="J1066" s="375">
        <v>0.31</v>
      </c>
    </row>
    <row r="1067" spans="1:10" ht="26.45" customHeight="1">
      <c r="A1067" s="376" t="s">
        <v>1200</v>
      </c>
      <c r="B1067" s="367" t="s">
        <v>1799</v>
      </c>
      <c r="C1067" s="365" t="s">
        <v>20</v>
      </c>
      <c r="D1067" s="365" t="s">
        <v>1800</v>
      </c>
      <c r="E1067" s="502" t="s">
        <v>1203</v>
      </c>
      <c r="F1067" s="502"/>
      <c r="G1067" s="366" t="s">
        <v>62</v>
      </c>
      <c r="H1067" s="369">
        <v>7.3000000000000001E-3</v>
      </c>
      <c r="I1067" s="368">
        <v>69.25</v>
      </c>
      <c r="J1067" s="377">
        <v>0.5</v>
      </c>
    </row>
    <row r="1068" spans="1:10" ht="52.9" customHeight="1">
      <c r="A1068" s="376" t="s">
        <v>1200</v>
      </c>
      <c r="B1068" s="367" t="s">
        <v>1803</v>
      </c>
      <c r="C1068" s="365" t="s">
        <v>20</v>
      </c>
      <c r="D1068" s="365" t="s">
        <v>1804</v>
      </c>
      <c r="E1068" s="502" t="s">
        <v>1203</v>
      </c>
      <c r="F1068" s="502"/>
      <c r="G1068" s="366" t="s">
        <v>62</v>
      </c>
      <c r="H1068" s="369">
        <v>1.0999999999999999E-2</v>
      </c>
      <c r="I1068" s="368">
        <v>78.45</v>
      </c>
      <c r="J1068" s="377">
        <v>0.86</v>
      </c>
    </row>
    <row r="1069" spans="1:10" ht="52.9" customHeight="1">
      <c r="A1069" s="376" t="s">
        <v>1200</v>
      </c>
      <c r="B1069" s="367" t="s">
        <v>1761</v>
      </c>
      <c r="C1069" s="365" t="s">
        <v>20</v>
      </c>
      <c r="D1069" s="365" t="s">
        <v>1762</v>
      </c>
      <c r="E1069" s="502" t="s">
        <v>1203</v>
      </c>
      <c r="F1069" s="502"/>
      <c r="G1069" s="366" t="s">
        <v>62</v>
      </c>
      <c r="H1069" s="369">
        <v>8.0000000000000002E-3</v>
      </c>
      <c r="I1069" s="368">
        <v>2.13</v>
      </c>
      <c r="J1069" s="377">
        <v>0.01</v>
      </c>
    </row>
    <row r="1070" spans="1:10" ht="15" customHeight="1">
      <c r="A1070" s="376" t="s">
        <v>1200</v>
      </c>
      <c r="B1070" s="367" t="s">
        <v>1807</v>
      </c>
      <c r="C1070" s="365" t="s">
        <v>20</v>
      </c>
      <c r="D1070" s="365" t="s">
        <v>1808</v>
      </c>
      <c r="E1070" s="502" t="s">
        <v>1203</v>
      </c>
      <c r="F1070" s="502"/>
      <c r="G1070" s="366" t="s">
        <v>62</v>
      </c>
      <c r="H1070" s="369">
        <v>1</v>
      </c>
      <c r="I1070" s="368">
        <v>10.5</v>
      </c>
      <c r="J1070" s="377">
        <v>10.5</v>
      </c>
    </row>
    <row r="1071" spans="1:10" ht="26.45" customHeight="1">
      <c r="A1071" s="378"/>
      <c r="B1071" s="381"/>
      <c r="C1071" s="381"/>
      <c r="D1071" s="381"/>
      <c r="E1071" s="381" t="s">
        <v>1213</v>
      </c>
      <c r="F1071" s="379">
        <v>0.37</v>
      </c>
      <c r="G1071" s="381" t="s">
        <v>1214</v>
      </c>
      <c r="H1071" s="379">
        <v>0</v>
      </c>
      <c r="I1071" s="381" t="s">
        <v>1215</v>
      </c>
      <c r="J1071" s="380">
        <v>0.37</v>
      </c>
    </row>
    <row r="1072" spans="1:10" ht="14.45" customHeight="1" thickBot="1">
      <c r="A1072" s="378"/>
      <c r="B1072" s="381"/>
      <c r="C1072" s="381"/>
      <c r="D1072" s="381"/>
      <c r="E1072" s="381" t="s">
        <v>1216</v>
      </c>
      <c r="F1072" s="379">
        <v>3.58</v>
      </c>
      <c r="G1072" s="381"/>
      <c r="H1072" s="525" t="s">
        <v>1217</v>
      </c>
      <c r="I1072" s="525"/>
      <c r="J1072" s="380">
        <v>16.02</v>
      </c>
    </row>
    <row r="1073" spans="1:10" ht="26.45" customHeight="1" thickTop="1">
      <c r="A1073" s="382"/>
      <c r="B1073" s="360"/>
      <c r="C1073" s="360"/>
      <c r="D1073" s="360"/>
      <c r="E1073" s="360"/>
      <c r="F1073" s="360"/>
      <c r="G1073" s="360"/>
      <c r="H1073" s="360"/>
      <c r="I1073" s="360"/>
      <c r="J1073" s="383"/>
    </row>
    <row r="1074" spans="1:10" ht="25.5" customHeight="1">
      <c r="A1074" s="319" t="s">
        <v>361</v>
      </c>
      <c r="B1074" s="355" t="s">
        <v>5</v>
      </c>
      <c r="C1074" s="370" t="s">
        <v>6</v>
      </c>
      <c r="D1074" s="370" t="s">
        <v>7</v>
      </c>
      <c r="E1074" s="523" t="s">
        <v>1181</v>
      </c>
      <c r="F1074" s="523"/>
      <c r="G1074" s="354" t="s">
        <v>8</v>
      </c>
      <c r="H1074" s="355" t="s">
        <v>9</v>
      </c>
      <c r="I1074" s="355" t="s">
        <v>10</v>
      </c>
      <c r="J1074" s="320" t="s">
        <v>12</v>
      </c>
    </row>
    <row r="1075" spans="1:10" ht="26.45" customHeight="1">
      <c r="A1075" s="323" t="s">
        <v>1182</v>
      </c>
      <c r="B1075" s="357" t="s">
        <v>362</v>
      </c>
      <c r="C1075" s="371" t="s">
        <v>20</v>
      </c>
      <c r="D1075" s="371" t="s">
        <v>363</v>
      </c>
      <c r="E1075" s="524" t="s">
        <v>1297</v>
      </c>
      <c r="F1075" s="524"/>
      <c r="G1075" s="356" t="s">
        <v>62</v>
      </c>
      <c r="H1075" s="359">
        <v>1</v>
      </c>
      <c r="I1075" s="358">
        <v>25.55</v>
      </c>
      <c r="J1075" s="373">
        <v>25.55</v>
      </c>
    </row>
    <row r="1076" spans="1:10" ht="26.45" customHeight="1">
      <c r="A1076" s="374" t="s">
        <v>1184</v>
      </c>
      <c r="B1076" s="362" t="s">
        <v>1755</v>
      </c>
      <c r="C1076" s="372" t="s">
        <v>20</v>
      </c>
      <c r="D1076" s="372" t="s">
        <v>1756</v>
      </c>
      <c r="E1076" s="503" t="s">
        <v>1187</v>
      </c>
      <c r="F1076" s="503"/>
      <c r="G1076" s="361" t="s">
        <v>28</v>
      </c>
      <c r="H1076" s="364">
        <v>4.19E-2</v>
      </c>
      <c r="I1076" s="363">
        <v>23.38</v>
      </c>
      <c r="J1076" s="375">
        <v>0.97</v>
      </c>
    </row>
    <row r="1077" spans="1:10" ht="26.45" customHeight="1">
      <c r="A1077" s="374" t="s">
        <v>1184</v>
      </c>
      <c r="B1077" s="362" t="s">
        <v>1757</v>
      </c>
      <c r="C1077" s="372" t="s">
        <v>20</v>
      </c>
      <c r="D1077" s="372" t="s">
        <v>1758</v>
      </c>
      <c r="E1077" s="503" t="s">
        <v>1187</v>
      </c>
      <c r="F1077" s="503"/>
      <c r="G1077" s="361" t="s">
        <v>28</v>
      </c>
      <c r="H1077" s="364">
        <v>4.19E-2</v>
      </c>
      <c r="I1077" s="363">
        <v>27.8</v>
      </c>
      <c r="J1077" s="375">
        <v>1.1599999999999999</v>
      </c>
    </row>
    <row r="1078" spans="1:10">
      <c r="A1078" s="376" t="s">
        <v>1200</v>
      </c>
      <c r="B1078" s="367" t="s">
        <v>1799</v>
      </c>
      <c r="C1078" s="365" t="s">
        <v>20</v>
      </c>
      <c r="D1078" s="365" t="s">
        <v>1800</v>
      </c>
      <c r="E1078" s="502" t="s">
        <v>1203</v>
      </c>
      <c r="F1078" s="502"/>
      <c r="G1078" s="366" t="s">
        <v>62</v>
      </c>
      <c r="H1078" s="369">
        <v>1.67E-2</v>
      </c>
      <c r="I1078" s="368">
        <v>69.25</v>
      </c>
      <c r="J1078" s="377">
        <v>1.1499999999999999</v>
      </c>
    </row>
    <row r="1079" spans="1:10" ht="25.5">
      <c r="A1079" s="376" t="s">
        <v>1200</v>
      </c>
      <c r="B1079" s="367" t="s">
        <v>1803</v>
      </c>
      <c r="C1079" s="365" t="s">
        <v>20</v>
      </c>
      <c r="D1079" s="365" t="s">
        <v>1804</v>
      </c>
      <c r="E1079" s="502" t="s">
        <v>1203</v>
      </c>
      <c r="F1079" s="502"/>
      <c r="G1079" s="366" t="s">
        <v>62</v>
      </c>
      <c r="H1079" s="369">
        <v>2.5999999999999999E-2</v>
      </c>
      <c r="I1079" s="368">
        <v>78.45</v>
      </c>
      <c r="J1079" s="377">
        <v>2.0299999999999998</v>
      </c>
    </row>
    <row r="1080" spans="1:10" ht="14.45" customHeight="1">
      <c r="A1080" s="376" t="s">
        <v>1200</v>
      </c>
      <c r="B1080" s="367" t="s">
        <v>1761</v>
      </c>
      <c r="C1080" s="365" t="s">
        <v>20</v>
      </c>
      <c r="D1080" s="365" t="s">
        <v>1762</v>
      </c>
      <c r="E1080" s="502" t="s">
        <v>1203</v>
      </c>
      <c r="F1080" s="502"/>
      <c r="G1080" s="366" t="s">
        <v>62</v>
      </c>
      <c r="H1080" s="369">
        <v>3.1E-2</v>
      </c>
      <c r="I1080" s="368">
        <v>2.13</v>
      </c>
      <c r="J1080" s="377">
        <v>0.06</v>
      </c>
    </row>
    <row r="1081" spans="1:10" ht="15" customHeight="1">
      <c r="A1081" s="376" t="s">
        <v>1200</v>
      </c>
      <c r="B1081" s="367" t="s">
        <v>1809</v>
      </c>
      <c r="C1081" s="365" t="s">
        <v>20</v>
      </c>
      <c r="D1081" s="365" t="s">
        <v>1810</v>
      </c>
      <c r="E1081" s="502" t="s">
        <v>1203</v>
      </c>
      <c r="F1081" s="502"/>
      <c r="G1081" s="366" t="s">
        <v>62</v>
      </c>
      <c r="H1081" s="369">
        <v>1</v>
      </c>
      <c r="I1081" s="368">
        <v>20.18</v>
      </c>
      <c r="J1081" s="377">
        <v>20.18</v>
      </c>
    </row>
    <row r="1082" spans="1:10">
      <c r="A1082" s="378"/>
      <c r="B1082" s="381"/>
      <c r="C1082" s="381"/>
      <c r="D1082" s="381"/>
      <c r="E1082" s="381" t="s">
        <v>1213</v>
      </c>
      <c r="F1082" s="379">
        <v>1.36</v>
      </c>
      <c r="G1082" s="381" t="s">
        <v>1214</v>
      </c>
      <c r="H1082" s="379">
        <v>0</v>
      </c>
      <c r="I1082" s="381" t="s">
        <v>1215</v>
      </c>
      <c r="J1082" s="380">
        <v>1.36</v>
      </c>
    </row>
    <row r="1083" spans="1:10" ht="14.45" customHeight="1" thickBot="1">
      <c r="A1083" s="378"/>
      <c r="B1083" s="381"/>
      <c r="C1083" s="381"/>
      <c r="D1083" s="381"/>
      <c r="E1083" s="381" t="s">
        <v>1216</v>
      </c>
      <c r="F1083" s="379">
        <v>7.36</v>
      </c>
      <c r="G1083" s="381"/>
      <c r="H1083" s="525" t="s">
        <v>1217</v>
      </c>
      <c r="I1083" s="525"/>
      <c r="J1083" s="380">
        <v>32.909999999999997</v>
      </c>
    </row>
    <row r="1084" spans="1:10" ht="38.25" customHeight="1" thickTop="1">
      <c r="A1084" s="382"/>
      <c r="B1084" s="360"/>
      <c r="C1084" s="360"/>
      <c r="D1084" s="360"/>
      <c r="E1084" s="360"/>
      <c r="F1084" s="360"/>
      <c r="G1084" s="360"/>
      <c r="H1084" s="360"/>
      <c r="I1084" s="360"/>
      <c r="J1084" s="383"/>
    </row>
    <row r="1085" spans="1:10" ht="25.5" customHeight="1">
      <c r="A1085" s="319" t="s">
        <v>364</v>
      </c>
      <c r="B1085" s="355" t="s">
        <v>5</v>
      </c>
      <c r="C1085" s="370" t="s">
        <v>6</v>
      </c>
      <c r="D1085" s="370" t="s">
        <v>7</v>
      </c>
      <c r="E1085" s="523" t="s">
        <v>1181</v>
      </c>
      <c r="F1085" s="523"/>
      <c r="G1085" s="354" t="s">
        <v>8</v>
      </c>
      <c r="H1085" s="355" t="s">
        <v>9</v>
      </c>
      <c r="I1085" s="355" t="s">
        <v>10</v>
      </c>
      <c r="J1085" s="320" t="s">
        <v>12</v>
      </c>
    </row>
    <row r="1086" spans="1:10" ht="39.6" customHeight="1">
      <c r="A1086" s="323" t="s">
        <v>1182</v>
      </c>
      <c r="B1086" s="357" t="s">
        <v>365</v>
      </c>
      <c r="C1086" s="371" t="s">
        <v>20</v>
      </c>
      <c r="D1086" s="371" t="s">
        <v>366</v>
      </c>
      <c r="E1086" s="524" t="s">
        <v>1811</v>
      </c>
      <c r="F1086" s="524"/>
      <c r="G1086" s="356" t="s">
        <v>62</v>
      </c>
      <c r="H1086" s="359">
        <v>1</v>
      </c>
      <c r="I1086" s="358">
        <v>138.18</v>
      </c>
      <c r="J1086" s="373">
        <v>138.18</v>
      </c>
    </row>
    <row r="1087" spans="1:10" ht="26.45" customHeight="1">
      <c r="A1087" s="374" t="s">
        <v>1184</v>
      </c>
      <c r="B1087" s="362" t="s">
        <v>1755</v>
      </c>
      <c r="C1087" s="372" t="s">
        <v>20</v>
      </c>
      <c r="D1087" s="372" t="s">
        <v>1756</v>
      </c>
      <c r="E1087" s="503" t="s">
        <v>1187</v>
      </c>
      <c r="F1087" s="503"/>
      <c r="G1087" s="361" t="s">
        <v>28</v>
      </c>
      <c r="H1087" s="364">
        <v>0.43149999999999999</v>
      </c>
      <c r="I1087" s="363">
        <v>23.38</v>
      </c>
      <c r="J1087" s="375">
        <v>10.08</v>
      </c>
    </row>
    <row r="1088" spans="1:10" ht="26.45" customHeight="1">
      <c r="A1088" s="374" t="s">
        <v>1184</v>
      </c>
      <c r="B1088" s="362" t="s">
        <v>1757</v>
      </c>
      <c r="C1088" s="372" t="s">
        <v>20</v>
      </c>
      <c r="D1088" s="372" t="s">
        <v>1758</v>
      </c>
      <c r="E1088" s="503" t="s">
        <v>1187</v>
      </c>
      <c r="F1088" s="503"/>
      <c r="G1088" s="361" t="s">
        <v>28</v>
      </c>
      <c r="H1088" s="364">
        <v>0.43149999999999999</v>
      </c>
      <c r="I1088" s="363">
        <v>27.8</v>
      </c>
      <c r="J1088" s="375">
        <v>11.99</v>
      </c>
    </row>
    <row r="1089" spans="1:10" ht="26.45" customHeight="1">
      <c r="A1089" s="376" t="s">
        <v>1200</v>
      </c>
      <c r="B1089" s="367" t="s">
        <v>1812</v>
      </c>
      <c r="C1089" s="365" t="s">
        <v>20</v>
      </c>
      <c r="D1089" s="365" t="s">
        <v>1813</v>
      </c>
      <c r="E1089" s="502" t="s">
        <v>1203</v>
      </c>
      <c r="F1089" s="502"/>
      <c r="G1089" s="366" t="s">
        <v>62</v>
      </c>
      <c r="H1089" s="369">
        <v>1.06E-2</v>
      </c>
      <c r="I1089" s="368">
        <v>12.9</v>
      </c>
      <c r="J1089" s="377">
        <v>0.13</v>
      </c>
    </row>
    <row r="1090" spans="1:10" ht="26.45" customHeight="1">
      <c r="A1090" s="376" t="s">
        <v>1200</v>
      </c>
      <c r="B1090" s="367" t="s">
        <v>1814</v>
      </c>
      <c r="C1090" s="365" t="s">
        <v>20</v>
      </c>
      <c r="D1090" s="365" t="s">
        <v>1815</v>
      </c>
      <c r="E1090" s="502" t="s">
        <v>1203</v>
      </c>
      <c r="F1090" s="502"/>
      <c r="G1090" s="366" t="s">
        <v>62</v>
      </c>
      <c r="H1090" s="369">
        <v>1</v>
      </c>
      <c r="I1090" s="368">
        <v>115.98</v>
      </c>
      <c r="J1090" s="377">
        <v>115.98</v>
      </c>
    </row>
    <row r="1091" spans="1:10" ht="26.45" customHeight="1">
      <c r="A1091" s="378"/>
      <c r="B1091" s="381"/>
      <c r="C1091" s="381"/>
      <c r="D1091" s="381"/>
      <c r="E1091" s="381" t="s">
        <v>1213</v>
      </c>
      <c r="F1091" s="379">
        <v>14.15</v>
      </c>
      <c r="G1091" s="381" t="s">
        <v>1214</v>
      </c>
      <c r="H1091" s="379">
        <v>0</v>
      </c>
      <c r="I1091" s="381" t="s">
        <v>1215</v>
      </c>
      <c r="J1091" s="380">
        <v>14.15</v>
      </c>
    </row>
    <row r="1092" spans="1:10" ht="15" customHeight="1" thickBot="1">
      <c r="A1092" s="378"/>
      <c r="B1092" s="381"/>
      <c r="C1092" s="381"/>
      <c r="D1092" s="381"/>
      <c r="E1092" s="381" t="s">
        <v>1216</v>
      </c>
      <c r="F1092" s="379">
        <v>39.82</v>
      </c>
      <c r="G1092" s="381"/>
      <c r="H1092" s="525" t="s">
        <v>1217</v>
      </c>
      <c r="I1092" s="525"/>
      <c r="J1092" s="380">
        <v>178</v>
      </c>
    </row>
    <row r="1093" spans="1:10" ht="26.45" customHeight="1" thickTop="1">
      <c r="A1093" s="382"/>
      <c r="B1093" s="360"/>
      <c r="C1093" s="360"/>
      <c r="D1093" s="360"/>
      <c r="E1093" s="360"/>
      <c r="F1093" s="360"/>
      <c r="G1093" s="360"/>
      <c r="H1093" s="360"/>
      <c r="I1093" s="360"/>
      <c r="J1093" s="383"/>
    </row>
    <row r="1094" spans="1:10" ht="14.45" customHeight="1">
      <c r="A1094" s="319" t="s">
        <v>367</v>
      </c>
      <c r="B1094" s="355" t="s">
        <v>5</v>
      </c>
      <c r="C1094" s="370" t="s">
        <v>6</v>
      </c>
      <c r="D1094" s="370" t="s">
        <v>7</v>
      </c>
      <c r="E1094" s="523" t="s">
        <v>1181</v>
      </c>
      <c r="F1094" s="523"/>
      <c r="G1094" s="354" t="s">
        <v>8</v>
      </c>
      <c r="H1094" s="355" t="s">
        <v>9</v>
      </c>
      <c r="I1094" s="355" t="s">
        <v>10</v>
      </c>
      <c r="J1094" s="320" t="s">
        <v>12</v>
      </c>
    </row>
    <row r="1095" spans="1:10" ht="25.5" customHeight="1">
      <c r="A1095" s="323" t="s">
        <v>1182</v>
      </c>
      <c r="B1095" s="357" t="s">
        <v>368</v>
      </c>
      <c r="C1095" s="371" t="s">
        <v>20</v>
      </c>
      <c r="D1095" s="371" t="s">
        <v>369</v>
      </c>
      <c r="E1095" s="524" t="s">
        <v>1469</v>
      </c>
      <c r="F1095" s="524"/>
      <c r="G1095" s="356" t="s">
        <v>62</v>
      </c>
      <c r="H1095" s="359">
        <v>1</v>
      </c>
      <c r="I1095" s="358">
        <v>40.299999999999997</v>
      </c>
      <c r="J1095" s="373">
        <v>40.299999999999997</v>
      </c>
    </row>
    <row r="1096" spans="1:10" ht="14.45" customHeight="1">
      <c r="A1096" s="374" t="s">
        <v>1184</v>
      </c>
      <c r="B1096" s="362" t="s">
        <v>1755</v>
      </c>
      <c r="C1096" s="372" t="s">
        <v>20</v>
      </c>
      <c r="D1096" s="372" t="s">
        <v>1756</v>
      </c>
      <c r="E1096" s="503" t="s">
        <v>1187</v>
      </c>
      <c r="F1096" s="503"/>
      <c r="G1096" s="361" t="s">
        <v>28</v>
      </c>
      <c r="H1096" s="364">
        <v>0.19040000000000001</v>
      </c>
      <c r="I1096" s="363">
        <v>23.38</v>
      </c>
      <c r="J1096" s="375">
        <v>4.45</v>
      </c>
    </row>
    <row r="1097" spans="1:10" ht="26.45" customHeight="1">
      <c r="A1097" s="374" t="s">
        <v>1184</v>
      </c>
      <c r="B1097" s="362" t="s">
        <v>1757</v>
      </c>
      <c r="C1097" s="372" t="s">
        <v>20</v>
      </c>
      <c r="D1097" s="372" t="s">
        <v>1758</v>
      </c>
      <c r="E1097" s="503" t="s">
        <v>1187</v>
      </c>
      <c r="F1097" s="503"/>
      <c r="G1097" s="361" t="s">
        <v>28</v>
      </c>
      <c r="H1097" s="364">
        <v>0.19040000000000001</v>
      </c>
      <c r="I1097" s="363">
        <v>27.8</v>
      </c>
      <c r="J1097" s="375">
        <v>5.29</v>
      </c>
    </row>
    <row r="1098" spans="1:10" ht="26.45" customHeight="1">
      <c r="A1098" s="376" t="s">
        <v>1200</v>
      </c>
      <c r="B1098" s="367" t="s">
        <v>1812</v>
      </c>
      <c r="C1098" s="365" t="s">
        <v>20</v>
      </c>
      <c r="D1098" s="365" t="s">
        <v>1813</v>
      </c>
      <c r="E1098" s="502" t="s">
        <v>1203</v>
      </c>
      <c r="F1098" s="502"/>
      <c r="G1098" s="366" t="s">
        <v>62</v>
      </c>
      <c r="H1098" s="369">
        <v>5.3E-3</v>
      </c>
      <c r="I1098" s="368">
        <v>12.9</v>
      </c>
      <c r="J1098" s="377">
        <v>0.06</v>
      </c>
    </row>
    <row r="1099" spans="1:10" ht="26.45" customHeight="1">
      <c r="A1099" s="376" t="s">
        <v>1200</v>
      </c>
      <c r="B1099" s="367" t="s">
        <v>1816</v>
      </c>
      <c r="C1099" s="365" t="s">
        <v>20</v>
      </c>
      <c r="D1099" s="365" t="s">
        <v>1817</v>
      </c>
      <c r="E1099" s="502" t="s">
        <v>1203</v>
      </c>
      <c r="F1099" s="502"/>
      <c r="G1099" s="366" t="s">
        <v>62</v>
      </c>
      <c r="H1099" s="369">
        <v>1</v>
      </c>
      <c r="I1099" s="368">
        <v>30.5</v>
      </c>
      <c r="J1099" s="377">
        <v>30.5</v>
      </c>
    </row>
    <row r="1100" spans="1:10">
      <c r="A1100" s="378"/>
      <c r="B1100" s="381"/>
      <c r="C1100" s="381"/>
      <c r="D1100" s="381"/>
      <c r="E1100" s="381" t="s">
        <v>1213</v>
      </c>
      <c r="F1100" s="379">
        <v>6.24</v>
      </c>
      <c r="G1100" s="381" t="s">
        <v>1214</v>
      </c>
      <c r="H1100" s="379">
        <v>0</v>
      </c>
      <c r="I1100" s="381" t="s">
        <v>1215</v>
      </c>
      <c r="J1100" s="380">
        <v>6.24</v>
      </c>
    </row>
    <row r="1101" spans="1:10" ht="14.45" customHeight="1" thickBot="1">
      <c r="A1101" s="378"/>
      <c r="B1101" s="381"/>
      <c r="C1101" s="381"/>
      <c r="D1101" s="381"/>
      <c r="E1101" s="381" t="s">
        <v>1216</v>
      </c>
      <c r="F1101" s="379">
        <v>11.61</v>
      </c>
      <c r="G1101" s="381"/>
      <c r="H1101" s="525" t="s">
        <v>1217</v>
      </c>
      <c r="I1101" s="525"/>
      <c r="J1101" s="380">
        <v>51.91</v>
      </c>
    </row>
    <row r="1102" spans="1:10" ht="15" thickTop="1">
      <c r="A1102" s="382"/>
      <c r="B1102" s="360"/>
      <c r="C1102" s="360"/>
      <c r="D1102" s="360"/>
      <c r="E1102" s="360"/>
      <c r="F1102" s="360"/>
      <c r="G1102" s="360"/>
      <c r="H1102" s="360"/>
      <c r="I1102" s="360"/>
      <c r="J1102" s="383"/>
    </row>
    <row r="1103" spans="1:10" ht="25.5" customHeight="1">
      <c r="A1103" s="319" t="s">
        <v>370</v>
      </c>
      <c r="B1103" s="355" t="s">
        <v>5</v>
      </c>
      <c r="C1103" s="370" t="s">
        <v>6</v>
      </c>
      <c r="D1103" s="370" t="s">
        <v>7</v>
      </c>
      <c r="E1103" s="523" t="s">
        <v>1181</v>
      </c>
      <c r="F1103" s="523"/>
      <c r="G1103" s="354" t="s">
        <v>8</v>
      </c>
      <c r="H1103" s="355" t="s">
        <v>9</v>
      </c>
      <c r="I1103" s="355" t="s">
        <v>10</v>
      </c>
      <c r="J1103" s="320" t="s">
        <v>12</v>
      </c>
    </row>
    <row r="1104" spans="1:10" ht="14.45" customHeight="1">
      <c r="A1104" s="323" t="s">
        <v>1182</v>
      </c>
      <c r="B1104" s="357" t="s">
        <v>371</v>
      </c>
      <c r="C1104" s="371" t="s">
        <v>20</v>
      </c>
      <c r="D1104" s="371" t="s">
        <v>372</v>
      </c>
      <c r="E1104" s="524" t="s">
        <v>1466</v>
      </c>
      <c r="F1104" s="524"/>
      <c r="G1104" s="356" t="s">
        <v>62</v>
      </c>
      <c r="H1104" s="359">
        <v>1</v>
      </c>
      <c r="I1104" s="358">
        <v>22.45</v>
      </c>
      <c r="J1104" s="373">
        <v>22.45</v>
      </c>
    </row>
    <row r="1105" spans="1:10" ht="14.45" customHeight="1">
      <c r="A1105" s="374" t="s">
        <v>1184</v>
      </c>
      <c r="B1105" s="362" t="s">
        <v>1755</v>
      </c>
      <c r="C1105" s="372" t="s">
        <v>20</v>
      </c>
      <c r="D1105" s="372" t="s">
        <v>1756</v>
      </c>
      <c r="E1105" s="503" t="s">
        <v>1187</v>
      </c>
      <c r="F1105" s="503"/>
      <c r="G1105" s="361" t="s">
        <v>28</v>
      </c>
      <c r="H1105" s="364">
        <v>0.1338</v>
      </c>
      <c r="I1105" s="363">
        <v>23.38</v>
      </c>
      <c r="J1105" s="375">
        <v>3.12</v>
      </c>
    </row>
    <row r="1106" spans="1:10" ht="26.45" customHeight="1">
      <c r="A1106" s="374" t="s">
        <v>1184</v>
      </c>
      <c r="B1106" s="362" t="s">
        <v>1757</v>
      </c>
      <c r="C1106" s="372" t="s">
        <v>20</v>
      </c>
      <c r="D1106" s="372" t="s">
        <v>1758</v>
      </c>
      <c r="E1106" s="503" t="s">
        <v>1187</v>
      </c>
      <c r="F1106" s="503"/>
      <c r="G1106" s="361" t="s">
        <v>28</v>
      </c>
      <c r="H1106" s="364">
        <v>0.1338</v>
      </c>
      <c r="I1106" s="363">
        <v>27.8</v>
      </c>
      <c r="J1106" s="375">
        <v>3.71</v>
      </c>
    </row>
    <row r="1107" spans="1:10" ht="39.6" customHeight="1">
      <c r="A1107" s="376" t="s">
        <v>1200</v>
      </c>
      <c r="B1107" s="367" t="s">
        <v>1818</v>
      </c>
      <c r="C1107" s="365" t="s">
        <v>20</v>
      </c>
      <c r="D1107" s="365" t="s">
        <v>1819</v>
      </c>
      <c r="E1107" s="502" t="s">
        <v>1203</v>
      </c>
      <c r="F1107" s="502"/>
      <c r="G1107" s="366" t="s">
        <v>62</v>
      </c>
      <c r="H1107" s="369">
        <v>1</v>
      </c>
      <c r="I1107" s="368">
        <v>15.07</v>
      </c>
      <c r="J1107" s="377">
        <v>15.07</v>
      </c>
    </row>
    <row r="1108" spans="1:10" ht="26.45" customHeight="1">
      <c r="A1108" s="376" t="s">
        <v>1200</v>
      </c>
      <c r="B1108" s="367" t="s">
        <v>1799</v>
      </c>
      <c r="C1108" s="365" t="s">
        <v>20</v>
      </c>
      <c r="D1108" s="365" t="s">
        <v>1800</v>
      </c>
      <c r="E1108" s="502" t="s">
        <v>1203</v>
      </c>
      <c r="F1108" s="502"/>
      <c r="G1108" s="366" t="s">
        <v>62</v>
      </c>
      <c r="H1108" s="369">
        <v>3.5000000000000001E-3</v>
      </c>
      <c r="I1108" s="368">
        <v>69.25</v>
      </c>
      <c r="J1108" s="377">
        <v>0.24</v>
      </c>
    </row>
    <row r="1109" spans="1:10" ht="26.45" customHeight="1">
      <c r="A1109" s="376" t="s">
        <v>1200</v>
      </c>
      <c r="B1109" s="367" t="s">
        <v>1803</v>
      </c>
      <c r="C1109" s="365" t="s">
        <v>20</v>
      </c>
      <c r="D1109" s="365" t="s">
        <v>1804</v>
      </c>
      <c r="E1109" s="502" t="s">
        <v>1203</v>
      </c>
      <c r="F1109" s="502"/>
      <c r="G1109" s="366" t="s">
        <v>62</v>
      </c>
      <c r="H1109" s="369">
        <v>4.0000000000000001E-3</v>
      </c>
      <c r="I1109" s="368">
        <v>78.45</v>
      </c>
      <c r="J1109" s="377">
        <v>0.31</v>
      </c>
    </row>
    <row r="1110" spans="1:10" ht="26.45" customHeight="1">
      <c r="A1110" s="378"/>
      <c r="B1110" s="381"/>
      <c r="C1110" s="381"/>
      <c r="D1110" s="381"/>
      <c r="E1110" s="381" t="s">
        <v>1213</v>
      </c>
      <c r="F1110" s="379">
        <v>4.38</v>
      </c>
      <c r="G1110" s="381" t="s">
        <v>1214</v>
      </c>
      <c r="H1110" s="379">
        <v>0</v>
      </c>
      <c r="I1110" s="381" t="s">
        <v>1215</v>
      </c>
      <c r="J1110" s="380">
        <v>4.38</v>
      </c>
    </row>
    <row r="1111" spans="1:10" ht="15" thickBot="1">
      <c r="A1111" s="378"/>
      <c r="B1111" s="381"/>
      <c r="C1111" s="381"/>
      <c r="D1111" s="381"/>
      <c r="E1111" s="381" t="s">
        <v>1216</v>
      </c>
      <c r="F1111" s="379">
        <v>6.47</v>
      </c>
      <c r="G1111" s="381"/>
      <c r="H1111" s="525" t="s">
        <v>1217</v>
      </c>
      <c r="I1111" s="525"/>
      <c r="J1111" s="380">
        <v>28.92</v>
      </c>
    </row>
    <row r="1112" spans="1:10" ht="15" thickTop="1">
      <c r="A1112" s="382"/>
      <c r="B1112" s="360"/>
      <c r="C1112" s="360"/>
      <c r="D1112" s="360"/>
      <c r="E1112" s="360"/>
      <c r="F1112" s="360"/>
      <c r="G1112" s="360"/>
      <c r="H1112" s="360"/>
      <c r="I1112" s="360"/>
      <c r="J1112" s="383"/>
    </row>
    <row r="1113" spans="1:10" ht="26.45" customHeight="1">
      <c r="A1113" s="319" t="s">
        <v>373</v>
      </c>
      <c r="B1113" s="355" t="s">
        <v>5</v>
      </c>
      <c r="C1113" s="370" t="s">
        <v>6</v>
      </c>
      <c r="D1113" s="370" t="s">
        <v>7</v>
      </c>
      <c r="E1113" s="523" t="s">
        <v>1181</v>
      </c>
      <c r="F1113" s="523"/>
      <c r="G1113" s="354" t="s">
        <v>8</v>
      </c>
      <c r="H1113" s="355" t="s">
        <v>9</v>
      </c>
      <c r="I1113" s="355" t="s">
        <v>10</v>
      </c>
      <c r="J1113" s="320" t="s">
        <v>12</v>
      </c>
    </row>
    <row r="1114" spans="1:10" ht="14.45" customHeight="1">
      <c r="A1114" s="323" t="s">
        <v>1182</v>
      </c>
      <c r="B1114" s="357" t="s">
        <v>374</v>
      </c>
      <c r="C1114" s="371" t="s">
        <v>20</v>
      </c>
      <c r="D1114" s="371" t="s">
        <v>375</v>
      </c>
      <c r="E1114" s="524" t="s">
        <v>1466</v>
      </c>
      <c r="F1114" s="524"/>
      <c r="G1114" s="356" t="s">
        <v>62</v>
      </c>
      <c r="H1114" s="359">
        <v>1</v>
      </c>
      <c r="I1114" s="358">
        <v>41.04</v>
      </c>
      <c r="J1114" s="373">
        <v>41.04</v>
      </c>
    </row>
    <row r="1115" spans="1:10" ht="14.45" customHeight="1">
      <c r="A1115" s="374" t="s">
        <v>1184</v>
      </c>
      <c r="B1115" s="362" t="s">
        <v>1755</v>
      </c>
      <c r="C1115" s="372" t="s">
        <v>20</v>
      </c>
      <c r="D1115" s="372" t="s">
        <v>1756</v>
      </c>
      <c r="E1115" s="503" t="s">
        <v>1187</v>
      </c>
      <c r="F1115" s="503"/>
      <c r="G1115" s="361" t="s">
        <v>28</v>
      </c>
      <c r="H1115" s="364">
        <v>0.1472</v>
      </c>
      <c r="I1115" s="363">
        <v>23.38</v>
      </c>
      <c r="J1115" s="375">
        <v>3.44</v>
      </c>
    </row>
    <row r="1116" spans="1:10" ht="25.5">
      <c r="A1116" s="374" t="s">
        <v>1184</v>
      </c>
      <c r="B1116" s="362" t="s">
        <v>1757</v>
      </c>
      <c r="C1116" s="372" t="s">
        <v>20</v>
      </c>
      <c r="D1116" s="372" t="s">
        <v>1758</v>
      </c>
      <c r="E1116" s="503" t="s">
        <v>1187</v>
      </c>
      <c r="F1116" s="503"/>
      <c r="G1116" s="361" t="s">
        <v>28</v>
      </c>
      <c r="H1116" s="364">
        <v>0.1472</v>
      </c>
      <c r="I1116" s="363">
        <v>27.8</v>
      </c>
      <c r="J1116" s="375">
        <v>4.09</v>
      </c>
    </row>
    <row r="1117" spans="1:10" ht="26.45" customHeight="1">
      <c r="A1117" s="376" t="s">
        <v>1200</v>
      </c>
      <c r="B1117" s="367" t="s">
        <v>1820</v>
      </c>
      <c r="C1117" s="365" t="s">
        <v>20</v>
      </c>
      <c r="D1117" s="365" t="s">
        <v>1821</v>
      </c>
      <c r="E1117" s="502" t="s">
        <v>1203</v>
      </c>
      <c r="F1117" s="502"/>
      <c r="G1117" s="366" t="s">
        <v>62</v>
      </c>
      <c r="H1117" s="369">
        <v>1</v>
      </c>
      <c r="I1117" s="368">
        <v>32.08</v>
      </c>
      <c r="J1117" s="377">
        <v>32.08</v>
      </c>
    </row>
    <row r="1118" spans="1:10" ht="26.45" customHeight="1">
      <c r="A1118" s="376" t="s">
        <v>1200</v>
      </c>
      <c r="B1118" s="367" t="s">
        <v>1799</v>
      </c>
      <c r="C1118" s="365" t="s">
        <v>20</v>
      </c>
      <c r="D1118" s="365" t="s">
        <v>1800</v>
      </c>
      <c r="E1118" s="502" t="s">
        <v>1203</v>
      </c>
      <c r="F1118" s="502"/>
      <c r="G1118" s="366" t="s">
        <v>62</v>
      </c>
      <c r="H1118" s="369">
        <v>8.2000000000000007E-3</v>
      </c>
      <c r="I1118" s="368">
        <v>69.25</v>
      </c>
      <c r="J1118" s="377">
        <v>0.56000000000000005</v>
      </c>
    </row>
    <row r="1119" spans="1:10" ht="26.45" customHeight="1">
      <c r="A1119" s="376" t="s">
        <v>1200</v>
      </c>
      <c r="B1119" s="367" t="s">
        <v>1803</v>
      </c>
      <c r="C1119" s="365" t="s">
        <v>20</v>
      </c>
      <c r="D1119" s="365" t="s">
        <v>1804</v>
      </c>
      <c r="E1119" s="502" t="s">
        <v>1203</v>
      </c>
      <c r="F1119" s="502"/>
      <c r="G1119" s="366" t="s">
        <v>62</v>
      </c>
      <c r="H1119" s="369">
        <v>1.0999999999999999E-2</v>
      </c>
      <c r="I1119" s="368">
        <v>78.45</v>
      </c>
      <c r="J1119" s="377">
        <v>0.86</v>
      </c>
    </row>
    <row r="1120" spans="1:10" ht="26.45" customHeight="1">
      <c r="A1120" s="376" t="s">
        <v>1200</v>
      </c>
      <c r="B1120" s="367" t="s">
        <v>1761</v>
      </c>
      <c r="C1120" s="365" t="s">
        <v>20</v>
      </c>
      <c r="D1120" s="365" t="s">
        <v>1762</v>
      </c>
      <c r="E1120" s="502" t="s">
        <v>1203</v>
      </c>
      <c r="F1120" s="502"/>
      <c r="G1120" s="366" t="s">
        <v>62</v>
      </c>
      <c r="H1120" s="369">
        <v>7.7999999999999996E-3</v>
      </c>
      <c r="I1120" s="368">
        <v>2.13</v>
      </c>
      <c r="J1120" s="377">
        <v>0.01</v>
      </c>
    </row>
    <row r="1121" spans="1:10" ht="26.45" customHeight="1">
      <c r="A1121" s="378"/>
      <c r="B1121" s="381"/>
      <c r="C1121" s="381"/>
      <c r="D1121" s="381"/>
      <c r="E1121" s="381" t="s">
        <v>1213</v>
      </c>
      <c r="F1121" s="379">
        <v>4.8099999999999996</v>
      </c>
      <c r="G1121" s="381" t="s">
        <v>1214</v>
      </c>
      <c r="H1121" s="379">
        <v>0</v>
      </c>
      <c r="I1121" s="381" t="s">
        <v>1215</v>
      </c>
      <c r="J1121" s="380">
        <v>4.8099999999999996</v>
      </c>
    </row>
    <row r="1122" spans="1:10" ht="26.45" customHeight="1" thickBot="1">
      <c r="A1122" s="378"/>
      <c r="B1122" s="381"/>
      <c r="C1122" s="381"/>
      <c r="D1122" s="381"/>
      <c r="E1122" s="381" t="s">
        <v>1216</v>
      </c>
      <c r="F1122" s="379">
        <v>11.82</v>
      </c>
      <c r="G1122" s="381"/>
      <c r="H1122" s="525" t="s">
        <v>1217</v>
      </c>
      <c r="I1122" s="525"/>
      <c r="J1122" s="380">
        <v>52.86</v>
      </c>
    </row>
    <row r="1123" spans="1:10" ht="14.45" customHeight="1" thickTop="1">
      <c r="A1123" s="382"/>
      <c r="B1123" s="360"/>
      <c r="C1123" s="360"/>
      <c r="D1123" s="360"/>
      <c r="E1123" s="360"/>
      <c r="F1123" s="360"/>
      <c r="G1123" s="360"/>
      <c r="H1123" s="360"/>
      <c r="I1123" s="360"/>
      <c r="J1123" s="383"/>
    </row>
    <row r="1124" spans="1:10" ht="26.45" customHeight="1">
      <c r="A1124" s="319" t="s">
        <v>376</v>
      </c>
      <c r="B1124" s="355" t="s">
        <v>5</v>
      </c>
      <c r="C1124" s="370" t="s">
        <v>6</v>
      </c>
      <c r="D1124" s="370" t="s">
        <v>7</v>
      </c>
      <c r="E1124" s="523" t="s">
        <v>1181</v>
      </c>
      <c r="F1124" s="523"/>
      <c r="G1124" s="354" t="s">
        <v>8</v>
      </c>
      <c r="H1124" s="355" t="s">
        <v>9</v>
      </c>
      <c r="I1124" s="355" t="s">
        <v>10</v>
      </c>
      <c r="J1124" s="320" t="s">
        <v>12</v>
      </c>
    </row>
    <row r="1125" spans="1:10" ht="14.45" customHeight="1">
      <c r="A1125" s="323" t="s">
        <v>1182</v>
      </c>
      <c r="B1125" s="357" t="s">
        <v>377</v>
      </c>
      <c r="C1125" s="371" t="s">
        <v>20</v>
      </c>
      <c r="D1125" s="371" t="s">
        <v>378</v>
      </c>
      <c r="E1125" s="524" t="s">
        <v>1387</v>
      </c>
      <c r="F1125" s="524"/>
      <c r="G1125" s="356" t="s">
        <v>62</v>
      </c>
      <c r="H1125" s="359">
        <v>1</v>
      </c>
      <c r="I1125" s="358">
        <v>27.02</v>
      </c>
      <c r="J1125" s="373">
        <v>27.02</v>
      </c>
    </row>
    <row r="1126" spans="1:10" ht="26.45" customHeight="1">
      <c r="A1126" s="374" t="s">
        <v>1184</v>
      </c>
      <c r="B1126" s="362" t="s">
        <v>1755</v>
      </c>
      <c r="C1126" s="372" t="s">
        <v>20</v>
      </c>
      <c r="D1126" s="372" t="s">
        <v>1756</v>
      </c>
      <c r="E1126" s="503" t="s">
        <v>1187</v>
      </c>
      <c r="F1126" s="503"/>
      <c r="G1126" s="361" t="s">
        <v>28</v>
      </c>
      <c r="H1126" s="364">
        <v>0.23100000000000001</v>
      </c>
      <c r="I1126" s="363">
        <v>23.38</v>
      </c>
      <c r="J1126" s="375">
        <v>5.4</v>
      </c>
    </row>
    <row r="1127" spans="1:10" ht="26.45" customHeight="1">
      <c r="A1127" s="374" t="s">
        <v>1184</v>
      </c>
      <c r="B1127" s="362" t="s">
        <v>1757</v>
      </c>
      <c r="C1127" s="372" t="s">
        <v>20</v>
      </c>
      <c r="D1127" s="372" t="s">
        <v>1758</v>
      </c>
      <c r="E1127" s="503" t="s">
        <v>1187</v>
      </c>
      <c r="F1127" s="503"/>
      <c r="G1127" s="361" t="s">
        <v>28</v>
      </c>
      <c r="H1127" s="364">
        <v>0.23100000000000001</v>
      </c>
      <c r="I1127" s="363">
        <v>27.8</v>
      </c>
      <c r="J1127" s="375">
        <v>6.42</v>
      </c>
    </row>
    <row r="1128" spans="1:10" ht="26.45" customHeight="1">
      <c r="A1128" s="376" t="s">
        <v>1200</v>
      </c>
      <c r="B1128" s="367" t="s">
        <v>1822</v>
      </c>
      <c r="C1128" s="365" t="s">
        <v>20</v>
      </c>
      <c r="D1128" s="365" t="s">
        <v>1823</v>
      </c>
      <c r="E1128" s="502" t="s">
        <v>1203</v>
      </c>
      <c r="F1128" s="502"/>
      <c r="G1128" s="366" t="s">
        <v>62</v>
      </c>
      <c r="H1128" s="369">
        <v>1</v>
      </c>
      <c r="I1128" s="368">
        <v>13.27</v>
      </c>
      <c r="J1128" s="377">
        <v>13.27</v>
      </c>
    </row>
    <row r="1129" spans="1:10">
      <c r="A1129" s="376" t="s">
        <v>1200</v>
      </c>
      <c r="B1129" s="367" t="s">
        <v>1824</v>
      </c>
      <c r="C1129" s="365" t="s">
        <v>20</v>
      </c>
      <c r="D1129" s="365" t="s">
        <v>1825</v>
      </c>
      <c r="E1129" s="502" t="s">
        <v>1203</v>
      </c>
      <c r="F1129" s="502"/>
      <c r="G1129" s="366" t="s">
        <v>62</v>
      </c>
      <c r="H1129" s="369">
        <v>4.5999999999999999E-2</v>
      </c>
      <c r="I1129" s="368">
        <v>22.6</v>
      </c>
      <c r="J1129" s="377">
        <v>1.03</v>
      </c>
    </row>
    <row r="1130" spans="1:10" ht="25.5">
      <c r="A1130" s="376" t="s">
        <v>1200</v>
      </c>
      <c r="B1130" s="367" t="s">
        <v>1803</v>
      </c>
      <c r="C1130" s="365" t="s">
        <v>20</v>
      </c>
      <c r="D1130" s="365" t="s">
        <v>1804</v>
      </c>
      <c r="E1130" s="502" t="s">
        <v>1203</v>
      </c>
      <c r="F1130" s="502"/>
      <c r="G1130" s="366" t="s">
        <v>62</v>
      </c>
      <c r="H1130" s="369">
        <v>1.0999999999999999E-2</v>
      </c>
      <c r="I1130" s="368">
        <v>78.45</v>
      </c>
      <c r="J1130" s="377">
        <v>0.86</v>
      </c>
    </row>
    <row r="1131" spans="1:10" ht="26.45" customHeight="1">
      <c r="A1131" s="376" t="s">
        <v>1200</v>
      </c>
      <c r="B1131" s="367" t="s">
        <v>1761</v>
      </c>
      <c r="C1131" s="365" t="s">
        <v>20</v>
      </c>
      <c r="D1131" s="365" t="s">
        <v>1762</v>
      </c>
      <c r="E1131" s="502" t="s">
        <v>1203</v>
      </c>
      <c r="F1131" s="502"/>
      <c r="G1131" s="366" t="s">
        <v>62</v>
      </c>
      <c r="H1131" s="369">
        <v>2.3E-2</v>
      </c>
      <c r="I1131" s="368">
        <v>2.13</v>
      </c>
      <c r="J1131" s="377">
        <v>0.04</v>
      </c>
    </row>
    <row r="1132" spans="1:10" ht="14.45" customHeight="1">
      <c r="A1132" s="378"/>
      <c r="B1132" s="381"/>
      <c r="C1132" s="381"/>
      <c r="D1132" s="381"/>
      <c r="E1132" s="381" t="s">
        <v>1213</v>
      </c>
      <c r="F1132" s="379">
        <v>7.56</v>
      </c>
      <c r="G1132" s="381" t="s">
        <v>1214</v>
      </c>
      <c r="H1132" s="379">
        <v>0</v>
      </c>
      <c r="I1132" s="381" t="s">
        <v>1215</v>
      </c>
      <c r="J1132" s="380">
        <v>7.56</v>
      </c>
    </row>
    <row r="1133" spans="1:10" ht="14.45" customHeight="1" thickBot="1">
      <c r="A1133" s="378"/>
      <c r="B1133" s="381"/>
      <c r="C1133" s="381"/>
      <c r="D1133" s="381"/>
      <c r="E1133" s="381" t="s">
        <v>1216</v>
      </c>
      <c r="F1133" s="379">
        <v>7.78</v>
      </c>
      <c r="G1133" s="381"/>
      <c r="H1133" s="525" t="s">
        <v>1217</v>
      </c>
      <c r="I1133" s="525"/>
      <c r="J1133" s="380">
        <v>34.799999999999997</v>
      </c>
    </row>
    <row r="1134" spans="1:10" ht="38.25" customHeight="1" thickTop="1">
      <c r="A1134" s="382"/>
      <c r="B1134" s="360"/>
      <c r="C1134" s="360"/>
      <c r="D1134" s="360"/>
      <c r="E1134" s="360"/>
      <c r="F1134" s="360"/>
      <c r="G1134" s="360"/>
      <c r="H1134" s="360"/>
      <c r="I1134" s="360"/>
      <c r="J1134" s="383"/>
    </row>
    <row r="1135" spans="1:10" ht="26.45" customHeight="1">
      <c r="A1135" s="319" t="s">
        <v>381</v>
      </c>
      <c r="B1135" s="355" t="s">
        <v>5</v>
      </c>
      <c r="C1135" s="370" t="s">
        <v>6</v>
      </c>
      <c r="D1135" s="370" t="s">
        <v>7</v>
      </c>
      <c r="E1135" s="523" t="s">
        <v>1181</v>
      </c>
      <c r="F1135" s="523"/>
      <c r="G1135" s="354" t="s">
        <v>8</v>
      </c>
      <c r="H1135" s="355" t="s">
        <v>9</v>
      </c>
      <c r="I1135" s="355" t="s">
        <v>10</v>
      </c>
      <c r="J1135" s="320" t="s">
        <v>12</v>
      </c>
    </row>
    <row r="1136" spans="1:10" ht="26.45" customHeight="1">
      <c r="A1136" s="323" t="s">
        <v>1182</v>
      </c>
      <c r="B1136" s="357" t="s">
        <v>382</v>
      </c>
      <c r="C1136" s="371" t="s">
        <v>383</v>
      </c>
      <c r="D1136" s="371" t="s">
        <v>384</v>
      </c>
      <c r="E1136" s="524" t="s">
        <v>1029</v>
      </c>
      <c r="F1136" s="524"/>
      <c r="G1136" s="356" t="s">
        <v>385</v>
      </c>
      <c r="H1136" s="359">
        <v>1</v>
      </c>
      <c r="I1136" s="358">
        <v>7138.6</v>
      </c>
      <c r="J1136" s="373">
        <v>7138.6</v>
      </c>
    </row>
    <row r="1137" spans="1:10" ht="26.45" customHeight="1">
      <c r="A1137" s="374" t="s">
        <v>1184</v>
      </c>
      <c r="B1137" s="362" t="s">
        <v>1826</v>
      </c>
      <c r="C1137" s="372" t="s">
        <v>383</v>
      </c>
      <c r="D1137" s="372" t="s">
        <v>1827</v>
      </c>
      <c r="E1137" s="503" t="s">
        <v>1029</v>
      </c>
      <c r="F1137" s="503"/>
      <c r="G1137" s="361" t="s">
        <v>70</v>
      </c>
      <c r="H1137" s="364">
        <v>8.11</v>
      </c>
      <c r="I1137" s="363">
        <v>99.56</v>
      </c>
      <c r="J1137" s="375">
        <v>807.43</v>
      </c>
    </row>
    <row r="1138" spans="1:10" ht="26.45" customHeight="1">
      <c r="A1138" s="374" t="s">
        <v>1184</v>
      </c>
      <c r="B1138" s="362" t="s">
        <v>1828</v>
      </c>
      <c r="C1138" s="372" t="s">
        <v>383</v>
      </c>
      <c r="D1138" s="372" t="s">
        <v>1829</v>
      </c>
      <c r="E1138" s="503" t="s">
        <v>1029</v>
      </c>
      <c r="F1138" s="503"/>
      <c r="G1138" s="361" t="s">
        <v>70</v>
      </c>
      <c r="H1138" s="364">
        <v>2.76</v>
      </c>
      <c r="I1138" s="363">
        <v>20.29</v>
      </c>
      <c r="J1138" s="375">
        <v>56</v>
      </c>
    </row>
    <row r="1139" spans="1:10" ht="25.5">
      <c r="A1139" s="374" t="s">
        <v>1184</v>
      </c>
      <c r="B1139" s="362" t="s">
        <v>1830</v>
      </c>
      <c r="C1139" s="372" t="s">
        <v>383</v>
      </c>
      <c r="D1139" s="372" t="s">
        <v>1831</v>
      </c>
      <c r="E1139" s="503" t="s">
        <v>1029</v>
      </c>
      <c r="F1139" s="503"/>
      <c r="G1139" s="361" t="s">
        <v>70</v>
      </c>
      <c r="H1139" s="364">
        <v>6.96</v>
      </c>
      <c r="I1139" s="363">
        <v>100.92</v>
      </c>
      <c r="J1139" s="375">
        <v>702.4</v>
      </c>
    </row>
    <row r="1140" spans="1:10" ht="39.6" customHeight="1">
      <c r="A1140" s="374" t="s">
        <v>1184</v>
      </c>
      <c r="B1140" s="362" t="s">
        <v>1832</v>
      </c>
      <c r="C1140" s="372" t="s">
        <v>383</v>
      </c>
      <c r="D1140" s="372" t="s">
        <v>1833</v>
      </c>
      <c r="E1140" s="503" t="s">
        <v>1029</v>
      </c>
      <c r="F1140" s="503"/>
      <c r="G1140" s="361" t="s">
        <v>70</v>
      </c>
      <c r="H1140" s="364">
        <v>1.25</v>
      </c>
      <c r="I1140" s="363">
        <v>4234.74</v>
      </c>
      <c r="J1140" s="375">
        <v>5293.42</v>
      </c>
    </row>
    <row r="1141" spans="1:10" ht="14.45" customHeight="1">
      <c r="A1141" s="374" t="s">
        <v>1184</v>
      </c>
      <c r="B1141" s="362" t="s">
        <v>1834</v>
      </c>
      <c r="C1141" s="372" t="s">
        <v>383</v>
      </c>
      <c r="D1141" s="372" t="s">
        <v>1835</v>
      </c>
      <c r="E1141" s="503" t="s">
        <v>1029</v>
      </c>
      <c r="F1141" s="503"/>
      <c r="G1141" s="361" t="s">
        <v>39</v>
      </c>
      <c r="H1141" s="364">
        <v>0.28999999999999998</v>
      </c>
      <c r="I1141" s="363">
        <v>87.91</v>
      </c>
      <c r="J1141" s="375">
        <v>25.49</v>
      </c>
    </row>
    <row r="1142" spans="1:10" ht="26.45" customHeight="1">
      <c r="A1142" s="374" t="s">
        <v>1184</v>
      </c>
      <c r="B1142" s="362" t="s">
        <v>1836</v>
      </c>
      <c r="C1142" s="372" t="s">
        <v>383</v>
      </c>
      <c r="D1142" s="372" t="s">
        <v>1837</v>
      </c>
      <c r="E1142" s="503" t="s">
        <v>1029</v>
      </c>
      <c r="F1142" s="503"/>
      <c r="G1142" s="361" t="s">
        <v>592</v>
      </c>
      <c r="H1142" s="364">
        <v>2.2000000000000002</v>
      </c>
      <c r="I1142" s="363">
        <v>84.28</v>
      </c>
      <c r="J1142" s="375">
        <v>185.41</v>
      </c>
    </row>
    <row r="1143" spans="1:10" ht="14.45" customHeight="1">
      <c r="A1143" s="374" t="s">
        <v>1184</v>
      </c>
      <c r="B1143" s="362" t="s">
        <v>1838</v>
      </c>
      <c r="C1143" s="372" t="s">
        <v>383</v>
      </c>
      <c r="D1143" s="372" t="s">
        <v>1839</v>
      </c>
      <c r="E1143" s="503" t="s">
        <v>1029</v>
      </c>
      <c r="F1143" s="503"/>
      <c r="G1143" s="361" t="s">
        <v>592</v>
      </c>
      <c r="H1143" s="364">
        <v>1</v>
      </c>
      <c r="I1143" s="363">
        <v>48.03</v>
      </c>
      <c r="J1143" s="375">
        <v>48.03</v>
      </c>
    </row>
    <row r="1144" spans="1:10" ht="26.45" customHeight="1">
      <c r="A1144" s="376" t="s">
        <v>1200</v>
      </c>
      <c r="B1144" s="367" t="s">
        <v>1840</v>
      </c>
      <c r="C1144" s="365" t="s">
        <v>383</v>
      </c>
      <c r="D1144" s="365" t="s">
        <v>1841</v>
      </c>
      <c r="E1144" s="502" t="s">
        <v>1203</v>
      </c>
      <c r="F1144" s="502"/>
      <c r="G1144" s="366" t="s">
        <v>385</v>
      </c>
      <c r="H1144" s="369">
        <v>2</v>
      </c>
      <c r="I1144" s="368">
        <v>10.210000000000001</v>
      </c>
      <c r="J1144" s="377">
        <v>20.420000000000002</v>
      </c>
    </row>
    <row r="1145" spans="1:10" ht="26.45" customHeight="1">
      <c r="A1145" s="378"/>
      <c r="B1145" s="381"/>
      <c r="C1145" s="381"/>
      <c r="D1145" s="381"/>
      <c r="E1145" s="381" t="s">
        <v>1213</v>
      </c>
      <c r="F1145" s="379">
        <v>2222.94</v>
      </c>
      <c r="G1145" s="381" t="s">
        <v>1214</v>
      </c>
      <c r="H1145" s="379">
        <v>0</v>
      </c>
      <c r="I1145" s="381" t="s">
        <v>1215</v>
      </c>
      <c r="J1145" s="380">
        <v>2222.94</v>
      </c>
    </row>
    <row r="1146" spans="1:10" ht="26.45" customHeight="1" thickBot="1">
      <c r="A1146" s="378"/>
      <c r="B1146" s="381"/>
      <c r="C1146" s="381"/>
      <c r="D1146" s="381"/>
      <c r="E1146" s="381" t="s">
        <v>1216</v>
      </c>
      <c r="F1146" s="379">
        <v>2057.34</v>
      </c>
      <c r="G1146" s="381"/>
      <c r="H1146" s="525" t="s">
        <v>1217</v>
      </c>
      <c r="I1146" s="525"/>
      <c r="J1146" s="380">
        <v>9195.94</v>
      </c>
    </row>
    <row r="1147" spans="1:10" ht="26.45" customHeight="1" thickTop="1">
      <c r="A1147" s="382"/>
      <c r="B1147" s="360"/>
      <c r="C1147" s="360"/>
      <c r="D1147" s="360"/>
      <c r="E1147" s="360"/>
      <c r="F1147" s="360"/>
      <c r="G1147" s="360"/>
      <c r="H1147" s="360"/>
      <c r="I1147" s="360"/>
      <c r="J1147" s="383"/>
    </row>
    <row r="1148" spans="1:10" ht="26.45" customHeight="1">
      <c r="A1148" s="319" t="s">
        <v>386</v>
      </c>
      <c r="B1148" s="355" t="s">
        <v>5</v>
      </c>
      <c r="C1148" s="370" t="s">
        <v>6</v>
      </c>
      <c r="D1148" s="370" t="s">
        <v>7</v>
      </c>
      <c r="E1148" s="523" t="s">
        <v>1181</v>
      </c>
      <c r="F1148" s="523"/>
      <c r="G1148" s="354" t="s">
        <v>8</v>
      </c>
      <c r="H1148" s="355" t="s">
        <v>9</v>
      </c>
      <c r="I1148" s="355" t="s">
        <v>10</v>
      </c>
      <c r="J1148" s="320" t="s">
        <v>12</v>
      </c>
    </row>
    <row r="1149" spans="1:10" ht="14.45" customHeight="1">
      <c r="A1149" s="323" t="s">
        <v>1182</v>
      </c>
      <c r="B1149" s="357" t="s">
        <v>387</v>
      </c>
      <c r="C1149" s="371" t="s">
        <v>383</v>
      </c>
      <c r="D1149" s="371" t="s">
        <v>388</v>
      </c>
      <c r="E1149" s="524" t="s">
        <v>1029</v>
      </c>
      <c r="F1149" s="524"/>
      <c r="G1149" s="356" t="s">
        <v>385</v>
      </c>
      <c r="H1149" s="359">
        <v>1</v>
      </c>
      <c r="I1149" s="358">
        <v>4401.3500000000004</v>
      </c>
      <c r="J1149" s="373">
        <v>4401.3500000000004</v>
      </c>
    </row>
    <row r="1150" spans="1:10" ht="26.45" customHeight="1">
      <c r="A1150" s="374" t="s">
        <v>1184</v>
      </c>
      <c r="B1150" s="362" t="s">
        <v>1826</v>
      </c>
      <c r="C1150" s="372" t="s">
        <v>383</v>
      </c>
      <c r="D1150" s="372" t="s">
        <v>1827</v>
      </c>
      <c r="E1150" s="503" t="s">
        <v>1029</v>
      </c>
      <c r="F1150" s="503"/>
      <c r="G1150" s="361" t="s">
        <v>70</v>
      </c>
      <c r="H1150" s="364">
        <v>3.44</v>
      </c>
      <c r="I1150" s="363">
        <v>99.56</v>
      </c>
      <c r="J1150" s="375">
        <v>342.48</v>
      </c>
    </row>
    <row r="1151" spans="1:10" ht="26.45" customHeight="1">
      <c r="A1151" s="374" t="s">
        <v>1184</v>
      </c>
      <c r="B1151" s="362" t="s">
        <v>1842</v>
      </c>
      <c r="C1151" s="372" t="s">
        <v>383</v>
      </c>
      <c r="D1151" s="372" t="s">
        <v>1843</v>
      </c>
      <c r="E1151" s="503" t="s">
        <v>1029</v>
      </c>
      <c r="F1151" s="503"/>
      <c r="G1151" s="361" t="s">
        <v>1844</v>
      </c>
      <c r="H1151" s="364">
        <v>1</v>
      </c>
      <c r="I1151" s="363">
        <v>24.87</v>
      </c>
      <c r="J1151" s="375">
        <v>24.87</v>
      </c>
    </row>
    <row r="1152" spans="1:10" ht="26.45" customHeight="1">
      <c r="A1152" s="374" t="s">
        <v>1184</v>
      </c>
      <c r="B1152" s="362" t="s">
        <v>1830</v>
      </c>
      <c r="C1152" s="372" t="s">
        <v>383</v>
      </c>
      <c r="D1152" s="372" t="s">
        <v>1831</v>
      </c>
      <c r="E1152" s="503" t="s">
        <v>1029</v>
      </c>
      <c r="F1152" s="503"/>
      <c r="G1152" s="361" t="s">
        <v>70</v>
      </c>
      <c r="H1152" s="364">
        <v>4.47</v>
      </c>
      <c r="I1152" s="363">
        <v>100.92</v>
      </c>
      <c r="J1152" s="375">
        <v>451.11</v>
      </c>
    </row>
    <row r="1153" spans="1:10" ht="26.45" customHeight="1">
      <c r="A1153" s="374" t="s">
        <v>1184</v>
      </c>
      <c r="B1153" s="362" t="s">
        <v>1832</v>
      </c>
      <c r="C1153" s="372" t="s">
        <v>383</v>
      </c>
      <c r="D1153" s="372" t="s">
        <v>1833</v>
      </c>
      <c r="E1153" s="503" t="s">
        <v>1029</v>
      </c>
      <c r="F1153" s="503"/>
      <c r="G1153" s="361" t="s">
        <v>70</v>
      </c>
      <c r="H1153" s="364">
        <v>0.56000000000000005</v>
      </c>
      <c r="I1153" s="363">
        <v>4234.74</v>
      </c>
      <c r="J1153" s="375">
        <v>2371.4499999999998</v>
      </c>
    </row>
    <row r="1154" spans="1:10" ht="14.45" customHeight="1">
      <c r="A1154" s="374" t="s">
        <v>1184</v>
      </c>
      <c r="B1154" s="362" t="s">
        <v>1845</v>
      </c>
      <c r="C1154" s="372" t="s">
        <v>383</v>
      </c>
      <c r="D1154" s="372" t="s">
        <v>1493</v>
      </c>
      <c r="E1154" s="503" t="s">
        <v>1029</v>
      </c>
      <c r="F1154" s="503"/>
      <c r="G1154" s="361" t="s">
        <v>1844</v>
      </c>
      <c r="H1154" s="364">
        <v>1</v>
      </c>
      <c r="I1154" s="363">
        <v>30.75</v>
      </c>
      <c r="J1154" s="375">
        <v>30.75</v>
      </c>
    </row>
    <row r="1155" spans="1:10" ht="14.45" customHeight="1">
      <c r="A1155" s="374" t="s">
        <v>1184</v>
      </c>
      <c r="B1155" s="362" t="s">
        <v>1838</v>
      </c>
      <c r="C1155" s="372" t="s">
        <v>383</v>
      </c>
      <c r="D1155" s="372" t="s">
        <v>1839</v>
      </c>
      <c r="E1155" s="503" t="s">
        <v>1029</v>
      </c>
      <c r="F1155" s="503"/>
      <c r="G1155" s="361" t="s">
        <v>592</v>
      </c>
      <c r="H1155" s="364">
        <v>0.5</v>
      </c>
      <c r="I1155" s="363">
        <v>48.03</v>
      </c>
      <c r="J1155" s="375">
        <v>24.01</v>
      </c>
    </row>
    <row r="1156" spans="1:10" ht="25.5" customHeight="1">
      <c r="A1156" s="376" t="s">
        <v>1200</v>
      </c>
      <c r="B1156" s="367" t="s">
        <v>1846</v>
      </c>
      <c r="C1156" s="365" t="s">
        <v>383</v>
      </c>
      <c r="D1156" s="365" t="s">
        <v>1847</v>
      </c>
      <c r="E1156" s="502" t="s">
        <v>1203</v>
      </c>
      <c r="F1156" s="502"/>
      <c r="G1156" s="366" t="s">
        <v>70</v>
      </c>
      <c r="H1156" s="369">
        <v>2.77</v>
      </c>
      <c r="I1156" s="368">
        <v>230</v>
      </c>
      <c r="J1156" s="377">
        <v>637.1</v>
      </c>
    </row>
    <row r="1157" spans="1:10" ht="39.6" customHeight="1">
      <c r="A1157" s="376" t="s">
        <v>1200</v>
      </c>
      <c r="B1157" s="367" t="s">
        <v>1848</v>
      </c>
      <c r="C1157" s="365" t="s">
        <v>383</v>
      </c>
      <c r="D1157" s="365" t="s">
        <v>1849</v>
      </c>
      <c r="E1157" s="502" t="s">
        <v>1203</v>
      </c>
      <c r="F1157" s="502"/>
      <c r="G1157" s="366" t="s">
        <v>385</v>
      </c>
      <c r="H1157" s="369">
        <v>1</v>
      </c>
      <c r="I1157" s="368">
        <v>519.58000000000004</v>
      </c>
      <c r="J1157" s="377">
        <v>519.58000000000004</v>
      </c>
    </row>
    <row r="1158" spans="1:10" ht="26.45" customHeight="1">
      <c r="A1158" s="378"/>
      <c r="B1158" s="381"/>
      <c r="C1158" s="381"/>
      <c r="D1158" s="381"/>
      <c r="E1158" s="381" t="s">
        <v>1213</v>
      </c>
      <c r="F1158" s="379">
        <v>999.3</v>
      </c>
      <c r="G1158" s="381" t="s">
        <v>1214</v>
      </c>
      <c r="H1158" s="379">
        <v>0</v>
      </c>
      <c r="I1158" s="381" t="s">
        <v>1215</v>
      </c>
      <c r="J1158" s="380">
        <v>999.3</v>
      </c>
    </row>
    <row r="1159" spans="1:10" ht="26.45" customHeight="1" thickBot="1">
      <c r="A1159" s="378"/>
      <c r="B1159" s="381"/>
      <c r="C1159" s="381"/>
      <c r="D1159" s="381"/>
      <c r="E1159" s="381" t="s">
        <v>1216</v>
      </c>
      <c r="F1159" s="379">
        <v>1268.46</v>
      </c>
      <c r="G1159" s="381"/>
      <c r="H1159" s="525" t="s">
        <v>1217</v>
      </c>
      <c r="I1159" s="525"/>
      <c r="J1159" s="380">
        <v>5669.81</v>
      </c>
    </row>
    <row r="1160" spans="1:10" ht="26.45" customHeight="1" thickTop="1">
      <c r="A1160" s="382"/>
      <c r="B1160" s="360"/>
      <c r="C1160" s="360"/>
      <c r="D1160" s="360"/>
      <c r="E1160" s="360"/>
      <c r="F1160" s="360"/>
      <c r="G1160" s="360"/>
      <c r="H1160" s="360"/>
      <c r="I1160" s="360"/>
      <c r="J1160" s="383"/>
    </row>
    <row r="1161" spans="1:10" ht="26.45" customHeight="1">
      <c r="A1161" s="319" t="s">
        <v>389</v>
      </c>
      <c r="B1161" s="355" t="s">
        <v>5</v>
      </c>
      <c r="C1161" s="370" t="s">
        <v>6</v>
      </c>
      <c r="D1161" s="370" t="s">
        <v>7</v>
      </c>
      <c r="E1161" s="523" t="s">
        <v>1181</v>
      </c>
      <c r="F1161" s="523"/>
      <c r="G1161" s="354" t="s">
        <v>8</v>
      </c>
      <c r="H1161" s="355" t="s">
        <v>9</v>
      </c>
      <c r="I1161" s="355" t="s">
        <v>10</v>
      </c>
      <c r="J1161" s="320" t="s">
        <v>12</v>
      </c>
    </row>
    <row r="1162" spans="1:10" ht="26.45" customHeight="1">
      <c r="A1162" s="323" t="s">
        <v>1182</v>
      </c>
      <c r="B1162" s="357" t="s">
        <v>390</v>
      </c>
      <c r="C1162" s="371" t="s">
        <v>383</v>
      </c>
      <c r="D1162" s="371" t="s">
        <v>391</v>
      </c>
      <c r="E1162" s="524" t="s">
        <v>1029</v>
      </c>
      <c r="F1162" s="524"/>
      <c r="G1162" s="356" t="s">
        <v>385</v>
      </c>
      <c r="H1162" s="359">
        <v>1</v>
      </c>
      <c r="I1162" s="358">
        <v>3755.43</v>
      </c>
      <c r="J1162" s="373">
        <v>3755.43</v>
      </c>
    </row>
    <row r="1163" spans="1:10" ht="25.5" customHeight="1">
      <c r="A1163" s="374" t="s">
        <v>1184</v>
      </c>
      <c r="B1163" s="362" t="s">
        <v>1826</v>
      </c>
      <c r="C1163" s="372" t="s">
        <v>383</v>
      </c>
      <c r="D1163" s="372" t="s">
        <v>1827</v>
      </c>
      <c r="E1163" s="503" t="s">
        <v>1029</v>
      </c>
      <c r="F1163" s="503"/>
      <c r="G1163" s="361" t="s">
        <v>70</v>
      </c>
      <c r="H1163" s="364">
        <v>6</v>
      </c>
      <c r="I1163" s="363">
        <v>99.56</v>
      </c>
      <c r="J1163" s="375">
        <v>597.36</v>
      </c>
    </row>
    <row r="1164" spans="1:10" ht="14.45" customHeight="1">
      <c r="A1164" s="374" t="s">
        <v>1184</v>
      </c>
      <c r="B1164" s="362" t="s">
        <v>1850</v>
      </c>
      <c r="C1164" s="372" t="s">
        <v>383</v>
      </c>
      <c r="D1164" s="372" t="s">
        <v>1851</v>
      </c>
      <c r="E1164" s="503" t="s">
        <v>1029</v>
      </c>
      <c r="F1164" s="503"/>
      <c r="G1164" s="361" t="s">
        <v>39</v>
      </c>
      <c r="H1164" s="364">
        <v>8.4</v>
      </c>
      <c r="I1164" s="363">
        <v>129.35</v>
      </c>
      <c r="J1164" s="375">
        <v>1086.54</v>
      </c>
    </row>
    <row r="1165" spans="1:10" ht="14.45" customHeight="1">
      <c r="A1165" s="374" t="s">
        <v>1184</v>
      </c>
      <c r="B1165" s="362" t="s">
        <v>1830</v>
      </c>
      <c r="C1165" s="372" t="s">
        <v>383</v>
      </c>
      <c r="D1165" s="372" t="s">
        <v>1831</v>
      </c>
      <c r="E1165" s="503" t="s">
        <v>1029</v>
      </c>
      <c r="F1165" s="503"/>
      <c r="G1165" s="361" t="s">
        <v>70</v>
      </c>
      <c r="H1165" s="364">
        <v>7.8</v>
      </c>
      <c r="I1165" s="363">
        <v>100.92</v>
      </c>
      <c r="J1165" s="375">
        <v>787.17</v>
      </c>
    </row>
    <row r="1166" spans="1:10" ht="25.5" customHeight="1">
      <c r="A1166" s="374" t="s">
        <v>1184</v>
      </c>
      <c r="B1166" s="362" t="s">
        <v>1852</v>
      </c>
      <c r="C1166" s="372" t="s">
        <v>383</v>
      </c>
      <c r="D1166" s="372" t="s">
        <v>1853</v>
      </c>
      <c r="E1166" s="503" t="s">
        <v>1029</v>
      </c>
      <c r="F1166" s="503"/>
      <c r="G1166" s="361" t="s">
        <v>70</v>
      </c>
      <c r="H1166" s="364">
        <v>0.23</v>
      </c>
      <c r="I1166" s="363">
        <v>1088.54</v>
      </c>
      <c r="J1166" s="375">
        <v>250.36</v>
      </c>
    </row>
    <row r="1167" spans="1:10" ht="39.6" customHeight="1">
      <c r="A1167" s="374" t="s">
        <v>1184</v>
      </c>
      <c r="B1167" s="362" t="s">
        <v>1832</v>
      </c>
      <c r="C1167" s="372" t="s">
        <v>383</v>
      </c>
      <c r="D1167" s="372" t="s">
        <v>1833</v>
      </c>
      <c r="E1167" s="503" t="s">
        <v>1029</v>
      </c>
      <c r="F1167" s="503"/>
      <c r="G1167" s="361" t="s">
        <v>70</v>
      </c>
      <c r="H1167" s="364">
        <v>0.15</v>
      </c>
      <c r="I1167" s="363">
        <v>4234.74</v>
      </c>
      <c r="J1167" s="375">
        <v>635.21</v>
      </c>
    </row>
    <row r="1168" spans="1:10" ht="26.45" customHeight="1">
      <c r="A1168" s="374" t="s">
        <v>1184</v>
      </c>
      <c r="B1168" s="362" t="s">
        <v>1854</v>
      </c>
      <c r="C1168" s="372" t="s">
        <v>383</v>
      </c>
      <c r="D1168" s="372" t="s">
        <v>1855</v>
      </c>
      <c r="E1168" s="503" t="s">
        <v>1029</v>
      </c>
      <c r="F1168" s="503"/>
      <c r="G1168" s="361" t="s">
        <v>70</v>
      </c>
      <c r="H1168" s="364">
        <v>0.05</v>
      </c>
      <c r="I1168" s="363">
        <v>1995.84</v>
      </c>
      <c r="J1168" s="375">
        <v>99.79</v>
      </c>
    </row>
    <row r="1169" spans="1:10" ht="26.45" customHeight="1">
      <c r="A1169" s="376" t="s">
        <v>1200</v>
      </c>
      <c r="B1169" s="367" t="s">
        <v>1846</v>
      </c>
      <c r="C1169" s="365" t="s">
        <v>383</v>
      </c>
      <c r="D1169" s="365" t="s">
        <v>1847</v>
      </c>
      <c r="E1169" s="502" t="s">
        <v>1203</v>
      </c>
      <c r="F1169" s="502"/>
      <c r="G1169" s="366" t="s">
        <v>70</v>
      </c>
      <c r="H1169" s="369">
        <v>1.3</v>
      </c>
      <c r="I1169" s="368">
        <v>230</v>
      </c>
      <c r="J1169" s="377">
        <v>299</v>
      </c>
    </row>
    <row r="1170" spans="1:10" ht="26.45" customHeight="1">
      <c r="A1170" s="378"/>
      <c r="B1170" s="381"/>
      <c r="C1170" s="381"/>
      <c r="D1170" s="381"/>
      <c r="E1170" s="381" t="s">
        <v>1213</v>
      </c>
      <c r="F1170" s="379">
        <v>1223.79</v>
      </c>
      <c r="G1170" s="381" t="s">
        <v>1214</v>
      </c>
      <c r="H1170" s="379">
        <v>0</v>
      </c>
      <c r="I1170" s="381" t="s">
        <v>1215</v>
      </c>
      <c r="J1170" s="380">
        <v>1223.79</v>
      </c>
    </row>
    <row r="1171" spans="1:10" ht="25.5" customHeight="1" thickBot="1">
      <c r="A1171" s="378"/>
      <c r="B1171" s="381"/>
      <c r="C1171" s="381"/>
      <c r="D1171" s="381"/>
      <c r="E1171" s="381" t="s">
        <v>1216</v>
      </c>
      <c r="F1171" s="379">
        <v>1082.31</v>
      </c>
      <c r="G1171" s="381"/>
      <c r="H1171" s="525" t="s">
        <v>1217</v>
      </c>
      <c r="I1171" s="525"/>
      <c r="J1171" s="380">
        <v>4837.74</v>
      </c>
    </row>
    <row r="1172" spans="1:10" ht="25.5" customHeight="1" thickTop="1">
      <c r="A1172" s="382"/>
      <c r="B1172" s="360"/>
      <c r="C1172" s="360"/>
      <c r="D1172" s="360"/>
      <c r="E1172" s="360"/>
      <c r="F1172" s="360"/>
      <c r="G1172" s="360"/>
      <c r="H1172" s="360"/>
      <c r="I1172" s="360"/>
      <c r="J1172" s="383"/>
    </row>
    <row r="1173" spans="1:10" ht="14.45" customHeight="1">
      <c r="A1173" s="319" t="s">
        <v>396</v>
      </c>
      <c r="B1173" s="355" t="s">
        <v>5</v>
      </c>
      <c r="C1173" s="370" t="s">
        <v>6</v>
      </c>
      <c r="D1173" s="370" t="s">
        <v>7</v>
      </c>
      <c r="E1173" s="523" t="s">
        <v>1181</v>
      </c>
      <c r="F1173" s="523"/>
      <c r="G1173" s="354" t="s">
        <v>8</v>
      </c>
      <c r="H1173" s="355" t="s">
        <v>9</v>
      </c>
      <c r="I1173" s="355" t="s">
        <v>10</v>
      </c>
      <c r="J1173" s="320" t="s">
        <v>12</v>
      </c>
    </row>
    <row r="1174" spans="1:10" ht="25.5" customHeight="1">
      <c r="A1174" s="323" t="s">
        <v>1182</v>
      </c>
      <c r="B1174" s="357" t="s">
        <v>397</v>
      </c>
      <c r="C1174" s="371" t="s">
        <v>20</v>
      </c>
      <c r="D1174" s="371" t="s">
        <v>398</v>
      </c>
      <c r="E1174" s="524" t="s">
        <v>1274</v>
      </c>
      <c r="F1174" s="524"/>
      <c r="G1174" s="356" t="s">
        <v>62</v>
      </c>
      <c r="H1174" s="359">
        <v>1</v>
      </c>
      <c r="I1174" s="358">
        <v>1181.9000000000001</v>
      </c>
      <c r="J1174" s="373">
        <v>1181.9000000000001</v>
      </c>
    </row>
    <row r="1175" spans="1:10" ht="14.45" customHeight="1">
      <c r="A1175" s="374" t="s">
        <v>1184</v>
      </c>
      <c r="B1175" s="362" t="s">
        <v>1856</v>
      </c>
      <c r="C1175" s="372" t="s">
        <v>20</v>
      </c>
      <c r="D1175" s="372" t="s">
        <v>1857</v>
      </c>
      <c r="E1175" s="503" t="s">
        <v>1557</v>
      </c>
      <c r="F1175" s="503"/>
      <c r="G1175" s="361" t="s">
        <v>70</v>
      </c>
      <c r="H1175" s="364">
        <v>1.9400000000000001E-2</v>
      </c>
      <c r="I1175" s="363">
        <v>923.75</v>
      </c>
      <c r="J1175" s="375">
        <v>17.920000000000002</v>
      </c>
    </row>
    <row r="1176" spans="1:10" ht="14.45" customHeight="1">
      <c r="A1176" s="374" t="s">
        <v>1184</v>
      </c>
      <c r="B1176" s="362" t="s">
        <v>1858</v>
      </c>
      <c r="C1176" s="372" t="s">
        <v>20</v>
      </c>
      <c r="D1176" s="372" t="s">
        <v>1859</v>
      </c>
      <c r="E1176" s="503" t="s">
        <v>1187</v>
      </c>
      <c r="F1176" s="503"/>
      <c r="G1176" s="361" t="s">
        <v>28</v>
      </c>
      <c r="H1176" s="364">
        <v>0.63419999999999999</v>
      </c>
      <c r="I1176" s="363">
        <v>24.33</v>
      </c>
      <c r="J1176" s="375">
        <v>15.43</v>
      </c>
    </row>
    <row r="1177" spans="1:10" ht="25.5">
      <c r="A1177" s="374" t="s">
        <v>1184</v>
      </c>
      <c r="B1177" s="362" t="s">
        <v>1860</v>
      </c>
      <c r="C1177" s="372" t="s">
        <v>20</v>
      </c>
      <c r="D1177" s="372" t="s">
        <v>1861</v>
      </c>
      <c r="E1177" s="503" t="s">
        <v>1187</v>
      </c>
      <c r="F1177" s="503"/>
      <c r="G1177" s="361" t="s">
        <v>28</v>
      </c>
      <c r="H1177" s="364">
        <v>0.63419999999999999</v>
      </c>
      <c r="I1177" s="363">
        <v>28.84</v>
      </c>
      <c r="J1177" s="375">
        <v>18.29</v>
      </c>
    </row>
    <row r="1178" spans="1:10" ht="39.6" customHeight="1">
      <c r="A1178" s="376" t="s">
        <v>1200</v>
      </c>
      <c r="B1178" s="367" t="s">
        <v>1862</v>
      </c>
      <c r="C1178" s="365" t="s">
        <v>20</v>
      </c>
      <c r="D1178" s="365" t="s">
        <v>1863</v>
      </c>
      <c r="E1178" s="502" t="s">
        <v>1203</v>
      </c>
      <c r="F1178" s="502"/>
      <c r="G1178" s="366" t="s">
        <v>62</v>
      </c>
      <c r="H1178" s="369">
        <v>1</v>
      </c>
      <c r="I1178" s="368">
        <v>1130.26</v>
      </c>
      <c r="J1178" s="377">
        <v>1130.26</v>
      </c>
    </row>
    <row r="1179" spans="1:10" ht="39.6" customHeight="1">
      <c r="A1179" s="378"/>
      <c r="B1179" s="381"/>
      <c r="C1179" s="381"/>
      <c r="D1179" s="381"/>
      <c r="E1179" s="381" t="s">
        <v>1213</v>
      </c>
      <c r="F1179" s="379">
        <v>24.19</v>
      </c>
      <c r="G1179" s="381" t="s">
        <v>1214</v>
      </c>
      <c r="H1179" s="379">
        <v>0</v>
      </c>
      <c r="I1179" s="381" t="s">
        <v>1215</v>
      </c>
      <c r="J1179" s="380">
        <v>24.19</v>
      </c>
    </row>
    <row r="1180" spans="1:10" ht="26.45" customHeight="1" thickBot="1">
      <c r="A1180" s="378"/>
      <c r="B1180" s="381"/>
      <c r="C1180" s="381"/>
      <c r="D1180" s="381"/>
      <c r="E1180" s="381" t="s">
        <v>1216</v>
      </c>
      <c r="F1180" s="379">
        <v>340.62</v>
      </c>
      <c r="G1180" s="381"/>
      <c r="H1180" s="525" t="s">
        <v>1217</v>
      </c>
      <c r="I1180" s="525"/>
      <c r="J1180" s="380">
        <v>1522.52</v>
      </c>
    </row>
    <row r="1181" spans="1:10" ht="26.45" customHeight="1" thickTop="1">
      <c r="A1181" s="382"/>
      <c r="B1181" s="360"/>
      <c r="C1181" s="360"/>
      <c r="D1181" s="360"/>
      <c r="E1181" s="360"/>
      <c r="F1181" s="360"/>
      <c r="G1181" s="360"/>
      <c r="H1181" s="360"/>
      <c r="I1181" s="360"/>
      <c r="J1181" s="383"/>
    </row>
    <row r="1182" spans="1:10" ht="25.5" customHeight="1">
      <c r="A1182" s="319" t="s">
        <v>399</v>
      </c>
      <c r="B1182" s="355" t="s">
        <v>5</v>
      </c>
      <c r="C1182" s="370" t="s">
        <v>6</v>
      </c>
      <c r="D1182" s="370" t="s">
        <v>7</v>
      </c>
      <c r="E1182" s="523" t="s">
        <v>1181</v>
      </c>
      <c r="F1182" s="523"/>
      <c r="G1182" s="354" t="s">
        <v>8</v>
      </c>
      <c r="H1182" s="355" t="s">
        <v>9</v>
      </c>
      <c r="I1182" s="355" t="s">
        <v>10</v>
      </c>
      <c r="J1182" s="320" t="s">
        <v>12</v>
      </c>
    </row>
    <row r="1183" spans="1:10" ht="25.5" customHeight="1">
      <c r="A1183" s="323" t="s">
        <v>1182</v>
      </c>
      <c r="B1183" s="357" t="s">
        <v>400</v>
      </c>
      <c r="C1183" s="371" t="s">
        <v>20</v>
      </c>
      <c r="D1183" s="371" t="s">
        <v>401</v>
      </c>
      <c r="E1183" s="524" t="s">
        <v>1274</v>
      </c>
      <c r="F1183" s="524"/>
      <c r="G1183" s="356" t="s">
        <v>62</v>
      </c>
      <c r="H1183" s="359">
        <v>1</v>
      </c>
      <c r="I1183" s="358">
        <v>836.9</v>
      </c>
      <c r="J1183" s="373">
        <v>836.9</v>
      </c>
    </row>
    <row r="1184" spans="1:10" ht="25.5" customHeight="1">
      <c r="A1184" s="374" t="s">
        <v>1184</v>
      </c>
      <c r="B1184" s="362" t="s">
        <v>1856</v>
      </c>
      <c r="C1184" s="372" t="s">
        <v>20</v>
      </c>
      <c r="D1184" s="372" t="s">
        <v>1857</v>
      </c>
      <c r="E1184" s="503" t="s">
        <v>1557</v>
      </c>
      <c r="F1184" s="503"/>
      <c r="G1184" s="361" t="s">
        <v>70</v>
      </c>
      <c r="H1184" s="364">
        <v>1.89E-2</v>
      </c>
      <c r="I1184" s="363">
        <v>923.75</v>
      </c>
      <c r="J1184" s="375">
        <v>17.45</v>
      </c>
    </row>
    <row r="1185" spans="1:10" ht="15" customHeight="1">
      <c r="A1185" s="374" t="s">
        <v>1184</v>
      </c>
      <c r="B1185" s="362" t="s">
        <v>1858</v>
      </c>
      <c r="C1185" s="372" t="s">
        <v>20</v>
      </c>
      <c r="D1185" s="372" t="s">
        <v>1859</v>
      </c>
      <c r="E1185" s="503" t="s">
        <v>1187</v>
      </c>
      <c r="F1185" s="503"/>
      <c r="G1185" s="361" t="s">
        <v>28</v>
      </c>
      <c r="H1185" s="364">
        <v>0.63839999999999997</v>
      </c>
      <c r="I1185" s="363">
        <v>24.33</v>
      </c>
      <c r="J1185" s="375">
        <v>15.53</v>
      </c>
    </row>
    <row r="1186" spans="1:10" ht="14.45" customHeight="1">
      <c r="A1186" s="374" t="s">
        <v>1184</v>
      </c>
      <c r="B1186" s="362" t="s">
        <v>1860</v>
      </c>
      <c r="C1186" s="372" t="s">
        <v>20</v>
      </c>
      <c r="D1186" s="372" t="s">
        <v>1861</v>
      </c>
      <c r="E1186" s="503" t="s">
        <v>1187</v>
      </c>
      <c r="F1186" s="503"/>
      <c r="G1186" s="361" t="s">
        <v>28</v>
      </c>
      <c r="H1186" s="364">
        <v>0.63839999999999997</v>
      </c>
      <c r="I1186" s="363">
        <v>28.84</v>
      </c>
      <c r="J1186" s="375">
        <v>18.41</v>
      </c>
    </row>
    <row r="1187" spans="1:10" ht="14.45" customHeight="1">
      <c r="A1187" s="376" t="s">
        <v>1200</v>
      </c>
      <c r="B1187" s="367" t="s">
        <v>1864</v>
      </c>
      <c r="C1187" s="365" t="s">
        <v>20</v>
      </c>
      <c r="D1187" s="365" t="s">
        <v>1865</v>
      </c>
      <c r="E1187" s="502" t="s">
        <v>1203</v>
      </c>
      <c r="F1187" s="502"/>
      <c r="G1187" s="366" t="s">
        <v>62</v>
      </c>
      <c r="H1187" s="369">
        <v>1</v>
      </c>
      <c r="I1187" s="368">
        <v>785.51</v>
      </c>
      <c r="J1187" s="377">
        <v>785.51</v>
      </c>
    </row>
    <row r="1188" spans="1:10" ht="25.5" customHeight="1">
      <c r="A1188" s="378"/>
      <c r="B1188" s="381"/>
      <c r="C1188" s="381"/>
      <c r="D1188" s="381"/>
      <c r="E1188" s="381" t="s">
        <v>1213</v>
      </c>
      <c r="F1188" s="379">
        <v>24.25</v>
      </c>
      <c r="G1188" s="381" t="s">
        <v>1214</v>
      </c>
      <c r="H1188" s="379">
        <v>0</v>
      </c>
      <c r="I1188" s="381" t="s">
        <v>1215</v>
      </c>
      <c r="J1188" s="380">
        <v>24.25</v>
      </c>
    </row>
    <row r="1189" spans="1:10" ht="14.45" customHeight="1" thickBot="1">
      <c r="A1189" s="378"/>
      <c r="B1189" s="381"/>
      <c r="C1189" s="381"/>
      <c r="D1189" s="381"/>
      <c r="E1189" s="381" t="s">
        <v>1216</v>
      </c>
      <c r="F1189" s="379">
        <v>241.19</v>
      </c>
      <c r="G1189" s="381"/>
      <c r="H1189" s="525" t="s">
        <v>1217</v>
      </c>
      <c r="I1189" s="525"/>
      <c r="J1189" s="380">
        <v>1078.0899999999999</v>
      </c>
    </row>
    <row r="1190" spans="1:10" ht="39.6" customHeight="1" thickTop="1">
      <c r="A1190" s="382"/>
      <c r="B1190" s="360"/>
      <c r="C1190" s="360"/>
      <c r="D1190" s="360"/>
      <c r="E1190" s="360"/>
      <c r="F1190" s="360"/>
      <c r="G1190" s="360"/>
      <c r="H1190" s="360"/>
      <c r="I1190" s="360"/>
      <c r="J1190" s="383"/>
    </row>
    <row r="1191" spans="1:10" ht="26.45" customHeight="1">
      <c r="A1191" s="319" t="s">
        <v>403</v>
      </c>
      <c r="B1191" s="355" t="s">
        <v>5</v>
      </c>
      <c r="C1191" s="370" t="s">
        <v>6</v>
      </c>
      <c r="D1191" s="370" t="s">
        <v>7</v>
      </c>
      <c r="E1191" s="523" t="s">
        <v>1181</v>
      </c>
      <c r="F1191" s="523"/>
      <c r="G1191" s="354" t="s">
        <v>8</v>
      </c>
      <c r="H1191" s="355" t="s">
        <v>9</v>
      </c>
      <c r="I1191" s="355" t="s">
        <v>10</v>
      </c>
      <c r="J1191" s="320" t="s">
        <v>12</v>
      </c>
    </row>
    <row r="1192" spans="1:10" ht="26.45" customHeight="1">
      <c r="A1192" s="323" t="s">
        <v>1182</v>
      </c>
      <c r="B1192" s="357" t="s">
        <v>404</v>
      </c>
      <c r="C1192" s="371" t="s">
        <v>20</v>
      </c>
      <c r="D1192" s="371" t="s">
        <v>405</v>
      </c>
      <c r="E1192" s="524" t="s">
        <v>1324</v>
      </c>
      <c r="F1192" s="524"/>
      <c r="G1192" s="356" t="s">
        <v>62</v>
      </c>
      <c r="H1192" s="359">
        <v>1</v>
      </c>
      <c r="I1192" s="358">
        <v>32.979999999999997</v>
      </c>
      <c r="J1192" s="373">
        <v>32.979999999999997</v>
      </c>
    </row>
    <row r="1193" spans="1:10" ht="26.45" customHeight="1">
      <c r="A1193" s="374" t="s">
        <v>1184</v>
      </c>
      <c r="B1193" s="362" t="s">
        <v>1858</v>
      </c>
      <c r="C1193" s="372" t="s">
        <v>20</v>
      </c>
      <c r="D1193" s="372" t="s">
        <v>1859</v>
      </c>
      <c r="E1193" s="503" t="s">
        <v>1187</v>
      </c>
      <c r="F1193" s="503"/>
      <c r="G1193" s="361" t="s">
        <v>28</v>
      </c>
      <c r="H1193" s="364">
        <v>0.55000000000000004</v>
      </c>
      <c r="I1193" s="363">
        <v>24.33</v>
      </c>
      <c r="J1193" s="375">
        <v>13.38</v>
      </c>
    </row>
    <row r="1194" spans="1:10" ht="26.45" customHeight="1">
      <c r="A1194" s="374" t="s">
        <v>1184</v>
      </c>
      <c r="B1194" s="362" t="s">
        <v>1860</v>
      </c>
      <c r="C1194" s="372" t="s">
        <v>20</v>
      </c>
      <c r="D1194" s="372" t="s">
        <v>1861</v>
      </c>
      <c r="E1194" s="503" t="s">
        <v>1187</v>
      </c>
      <c r="F1194" s="503"/>
      <c r="G1194" s="361" t="s">
        <v>28</v>
      </c>
      <c r="H1194" s="364">
        <v>0.55000000000000004</v>
      </c>
      <c r="I1194" s="363">
        <v>28.84</v>
      </c>
      <c r="J1194" s="375">
        <v>15.86</v>
      </c>
    </row>
    <row r="1195" spans="1:10" ht="25.5">
      <c r="A1195" s="374" t="s">
        <v>1184</v>
      </c>
      <c r="B1195" s="362" t="s">
        <v>1866</v>
      </c>
      <c r="C1195" s="372" t="s">
        <v>20</v>
      </c>
      <c r="D1195" s="372" t="s">
        <v>1867</v>
      </c>
      <c r="E1195" s="503" t="s">
        <v>1557</v>
      </c>
      <c r="F1195" s="503"/>
      <c r="G1195" s="361" t="s">
        <v>70</v>
      </c>
      <c r="H1195" s="364">
        <v>8.9999999999999998E-4</v>
      </c>
      <c r="I1195" s="363">
        <v>860.87</v>
      </c>
      <c r="J1195" s="375">
        <v>0.77</v>
      </c>
    </row>
    <row r="1196" spans="1:10" ht="15" customHeight="1">
      <c r="A1196" s="376" t="s">
        <v>1200</v>
      </c>
      <c r="B1196" s="367" t="s">
        <v>1868</v>
      </c>
      <c r="C1196" s="365" t="s">
        <v>20</v>
      </c>
      <c r="D1196" s="365" t="s">
        <v>1869</v>
      </c>
      <c r="E1196" s="502" t="s">
        <v>1203</v>
      </c>
      <c r="F1196" s="502"/>
      <c r="G1196" s="366" t="s">
        <v>62</v>
      </c>
      <c r="H1196" s="369">
        <v>1</v>
      </c>
      <c r="I1196" s="368">
        <v>2.97</v>
      </c>
      <c r="J1196" s="377">
        <v>2.97</v>
      </c>
    </row>
    <row r="1197" spans="1:10" ht="14.45" customHeight="1">
      <c r="A1197" s="378"/>
      <c r="B1197" s="381"/>
      <c r="C1197" s="381"/>
      <c r="D1197" s="381"/>
      <c r="E1197" s="381" t="s">
        <v>1213</v>
      </c>
      <c r="F1197" s="379">
        <v>18.48</v>
      </c>
      <c r="G1197" s="381" t="s">
        <v>1214</v>
      </c>
      <c r="H1197" s="379">
        <v>0</v>
      </c>
      <c r="I1197" s="381" t="s">
        <v>1215</v>
      </c>
      <c r="J1197" s="380">
        <v>18.48</v>
      </c>
    </row>
    <row r="1198" spans="1:10" ht="14.45" customHeight="1" thickBot="1">
      <c r="A1198" s="378"/>
      <c r="B1198" s="381"/>
      <c r="C1198" s="381"/>
      <c r="D1198" s="381"/>
      <c r="E1198" s="381" t="s">
        <v>1216</v>
      </c>
      <c r="F1198" s="379">
        <v>9.5</v>
      </c>
      <c r="G1198" s="381"/>
      <c r="H1198" s="525" t="s">
        <v>1217</v>
      </c>
      <c r="I1198" s="525"/>
      <c r="J1198" s="380">
        <v>42.48</v>
      </c>
    </row>
    <row r="1199" spans="1:10" ht="25.5" customHeight="1" thickTop="1">
      <c r="A1199" s="382"/>
      <c r="B1199" s="360"/>
      <c r="C1199" s="360"/>
      <c r="D1199" s="360"/>
      <c r="E1199" s="360"/>
      <c r="F1199" s="360"/>
      <c r="G1199" s="360"/>
      <c r="H1199" s="360"/>
      <c r="I1199" s="360"/>
      <c r="J1199" s="383"/>
    </row>
    <row r="1200" spans="1:10" ht="39.6" customHeight="1">
      <c r="A1200" s="319" t="s">
        <v>406</v>
      </c>
      <c r="B1200" s="355" t="s">
        <v>5</v>
      </c>
      <c r="C1200" s="370" t="s">
        <v>6</v>
      </c>
      <c r="D1200" s="370" t="s">
        <v>7</v>
      </c>
      <c r="E1200" s="523" t="s">
        <v>1181</v>
      </c>
      <c r="F1200" s="523"/>
      <c r="G1200" s="354" t="s">
        <v>8</v>
      </c>
      <c r="H1200" s="355" t="s">
        <v>9</v>
      </c>
      <c r="I1200" s="355" t="s">
        <v>10</v>
      </c>
      <c r="J1200" s="320" t="s">
        <v>12</v>
      </c>
    </row>
    <row r="1201" spans="1:10" ht="39.6" customHeight="1">
      <c r="A1201" s="323" t="s">
        <v>1182</v>
      </c>
      <c r="B1201" s="357" t="s">
        <v>407</v>
      </c>
      <c r="C1201" s="371" t="s">
        <v>20</v>
      </c>
      <c r="D1201" s="371" t="s">
        <v>408</v>
      </c>
      <c r="E1201" s="524" t="s">
        <v>1324</v>
      </c>
      <c r="F1201" s="524"/>
      <c r="G1201" s="356" t="s">
        <v>62</v>
      </c>
      <c r="H1201" s="359">
        <v>1</v>
      </c>
      <c r="I1201" s="358">
        <v>19.21</v>
      </c>
      <c r="J1201" s="373">
        <v>19.21</v>
      </c>
    </row>
    <row r="1202" spans="1:10" ht="26.45" customHeight="1">
      <c r="A1202" s="374" t="s">
        <v>1184</v>
      </c>
      <c r="B1202" s="362" t="s">
        <v>1858</v>
      </c>
      <c r="C1202" s="372" t="s">
        <v>20</v>
      </c>
      <c r="D1202" s="372" t="s">
        <v>1859</v>
      </c>
      <c r="E1202" s="503" t="s">
        <v>1187</v>
      </c>
      <c r="F1202" s="503"/>
      <c r="G1202" s="361" t="s">
        <v>28</v>
      </c>
      <c r="H1202" s="364">
        <v>0.29099999999999998</v>
      </c>
      <c r="I1202" s="363">
        <v>24.33</v>
      </c>
      <c r="J1202" s="375">
        <v>7.08</v>
      </c>
    </row>
    <row r="1203" spans="1:10" ht="26.45" customHeight="1">
      <c r="A1203" s="374" t="s">
        <v>1184</v>
      </c>
      <c r="B1203" s="362" t="s">
        <v>1860</v>
      </c>
      <c r="C1203" s="372" t="s">
        <v>20</v>
      </c>
      <c r="D1203" s="372" t="s">
        <v>1861</v>
      </c>
      <c r="E1203" s="503" t="s">
        <v>1187</v>
      </c>
      <c r="F1203" s="503"/>
      <c r="G1203" s="361" t="s">
        <v>28</v>
      </c>
      <c r="H1203" s="364">
        <v>0.29099999999999998</v>
      </c>
      <c r="I1203" s="363">
        <v>28.84</v>
      </c>
      <c r="J1203" s="375">
        <v>8.39</v>
      </c>
    </row>
    <row r="1204" spans="1:10" ht="25.5">
      <c r="A1204" s="374" t="s">
        <v>1184</v>
      </c>
      <c r="B1204" s="362" t="s">
        <v>1866</v>
      </c>
      <c r="C1204" s="372" t="s">
        <v>20</v>
      </c>
      <c r="D1204" s="372" t="s">
        <v>1867</v>
      </c>
      <c r="E1204" s="503" t="s">
        <v>1557</v>
      </c>
      <c r="F1204" s="503"/>
      <c r="G1204" s="361" t="s">
        <v>70</v>
      </c>
      <c r="H1204" s="364">
        <v>8.9999999999999998E-4</v>
      </c>
      <c r="I1204" s="363">
        <v>860.87</v>
      </c>
      <c r="J1204" s="375">
        <v>0.77</v>
      </c>
    </row>
    <row r="1205" spans="1:10" ht="15" customHeight="1">
      <c r="A1205" s="376" t="s">
        <v>1200</v>
      </c>
      <c r="B1205" s="367" t="s">
        <v>1868</v>
      </c>
      <c r="C1205" s="365" t="s">
        <v>20</v>
      </c>
      <c r="D1205" s="365" t="s">
        <v>1869</v>
      </c>
      <c r="E1205" s="502" t="s">
        <v>1203</v>
      </c>
      <c r="F1205" s="502"/>
      <c r="G1205" s="366" t="s">
        <v>62</v>
      </c>
      <c r="H1205" s="369">
        <v>1</v>
      </c>
      <c r="I1205" s="368">
        <v>2.97</v>
      </c>
      <c r="J1205" s="377">
        <v>2.97</v>
      </c>
    </row>
    <row r="1206" spans="1:10" ht="14.45" customHeight="1">
      <c r="A1206" s="378"/>
      <c r="B1206" s="381"/>
      <c r="C1206" s="381"/>
      <c r="D1206" s="381"/>
      <c r="E1206" s="381" t="s">
        <v>1213</v>
      </c>
      <c r="F1206" s="379">
        <v>9.82</v>
      </c>
      <c r="G1206" s="381" t="s">
        <v>1214</v>
      </c>
      <c r="H1206" s="379">
        <v>0</v>
      </c>
      <c r="I1206" s="381" t="s">
        <v>1215</v>
      </c>
      <c r="J1206" s="380">
        <v>9.82</v>
      </c>
    </row>
    <row r="1207" spans="1:10" ht="15" thickBot="1">
      <c r="A1207" s="378"/>
      <c r="B1207" s="381"/>
      <c r="C1207" s="381"/>
      <c r="D1207" s="381"/>
      <c r="E1207" s="381" t="s">
        <v>1216</v>
      </c>
      <c r="F1207" s="379">
        <v>5.53</v>
      </c>
      <c r="G1207" s="381"/>
      <c r="H1207" s="525" t="s">
        <v>1217</v>
      </c>
      <c r="I1207" s="525"/>
      <c r="J1207" s="380">
        <v>24.74</v>
      </c>
    </row>
    <row r="1208" spans="1:10" ht="14.45" customHeight="1" thickTop="1">
      <c r="A1208" s="382"/>
      <c r="B1208" s="360"/>
      <c r="C1208" s="360"/>
      <c r="D1208" s="360"/>
      <c r="E1208" s="360"/>
      <c r="F1208" s="360"/>
      <c r="G1208" s="360"/>
      <c r="H1208" s="360"/>
      <c r="I1208" s="360"/>
      <c r="J1208" s="383"/>
    </row>
    <row r="1209" spans="1:10" ht="14.45" customHeight="1">
      <c r="A1209" s="319" t="s">
        <v>409</v>
      </c>
      <c r="B1209" s="355" t="s">
        <v>5</v>
      </c>
      <c r="C1209" s="370" t="s">
        <v>6</v>
      </c>
      <c r="D1209" s="370" t="s">
        <v>7</v>
      </c>
      <c r="E1209" s="523" t="s">
        <v>1181</v>
      </c>
      <c r="F1209" s="523"/>
      <c r="G1209" s="354" t="s">
        <v>8</v>
      </c>
      <c r="H1209" s="355" t="s">
        <v>9</v>
      </c>
      <c r="I1209" s="355" t="s">
        <v>10</v>
      </c>
      <c r="J1209" s="320" t="s">
        <v>12</v>
      </c>
    </row>
    <row r="1210" spans="1:10" ht="26.45" customHeight="1">
      <c r="A1210" s="323" t="s">
        <v>1182</v>
      </c>
      <c r="B1210" s="357" t="s">
        <v>410</v>
      </c>
      <c r="C1210" s="371" t="s">
        <v>20</v>
      </c>
      <c r="D1210" s="371" t="s">
        <v>411</v>
      </c>
      <c r="E1210" s="524" t="s">
        <v>1324</v>
      </c>
      <c r="F1210" s="524"/>
      <c r="G1210" s="356" t="s">
        <v>62</v>
      </c>
      <c r="H1210" s="359">
        <v>1</v>
      </c>
      <c r="I1210" s="358">
        <v>12.45</v>
      </c>
      <c r="J1210" s="373">
        <v>12.45</v>
      </c>
    </row>
    <row r="1211" spans="1:10" ht="26.45" customHeight="1">
      <c r="A1211" s="374" t="s">
        <v>1184</v>
      </c>
      <c r="B1211" s="362" t="s">
        <v>1858</v>
      </c>
      <c r="C1211" s="372" t="s">
        <v>20</v>
      </c>
      <c r="D1211" s="372" t="s">
        <v>1859</v>
      </c>
      <c r="E1211" s="503" t="s">
        <v>1187</v>
      </c>
      <c r="F1211" s="503"/>
      <c r="G1211" s="361" t="s">
        <v>28</v>
      </c>
      <c r="H1211" s="364">
        <v>0.16400000000000001</v>
      </c>
      <c r="I1211" s="363">
        <v>24.33</v>
      </c>
      <c r="J1211" s="375">
        <v>3.99</v>
      </c>
    </row>
    <row r="1212" spans="1:10" ht="39.6" customHeight="1">
      <c r="A1212" s="374" t="s">
        <v>1184</v>
      </c>
      <c r="B1212" s="362" t="s">
        <v>1860</v>
      </c>
      <c r="C1212" s="372" t="s">
        <v>20</v>
      </c>
      <c r="D1212" s="372" t="s">
        <v>1861</v>
      </c>
      <c r="E1212" s="503" t="s">
        <v>1187</v>
      </c>
      <c r="F1212" s="503"/>
      <c r="G1212" s="361" t="s">
        <v>28</v>
      </c>
      <c r="H1212" s="364">
        <v>0.16400000000000001</v>
      </c>
      <c r="I1212" s="363">
        <v>28.84</v>
      </c>
      <c r="J1212" s="375">
        <v>4.72</v>
      </c>
    </row>
    <row r="1213" spans="1:10" ht="26.45" customHeight="1">
      <c r="A1213" s="374" t="s">
        <v>1184</v>
      </c>
      <c r="B1213" s="362" t="s">
        <v>1866</v>
      </c>
      <c r="C1213" s="372" t="s">
        <v>20</v>
      </c>
      <c r="D1213" s="372" t="s">
        <v>1867</v>
      </c>
      <c r="E1213" s="503" t="s">
        <v>1557</v>
      </c>
      <c r="F1213" s="503"/>
      <c r="G1213" s="361" t="s">
        <v>70</v>
      </c>
      <c r="H1213" s="364">
        <v>8.9999999999999998E-4</v>
      </c>
      <c r="I1213" s="363">
        <v>860.87</v>
      </c>
      <c r="J1213" s="375">
        <v>0.77</v>
      </c>
    </row>
    <row r="1214" spans="1:10" ht="26.45" customHeight="1">
      <c r="A1214" s="376" t="s">
        <v>1200</v>
      </c>
      <c r="B1214" s="367" t="s">
        <v>1868</v>
      </c>
      <c r="C1214" s="365" t="s">
        <v>20</v>
      </c>
      <c r="D1214" s="365" t="s">
        <v>1869</v>
      </c>
      <c r="E1214" s="502" t="s">
        <v>1203</v>
      </c>
      <c r="F1214" s="502"/>
      <c r="G1214" s="366" t="s">
        <v>62</v>
      </c>
      <c r="H1214" s="369">
        <v>1</v>
      </c>
      <c r="I1214" s="368">
        <v>2.97</v>
      </c>
      <c r="J1214" s="377">
        <v>2.97</v>
      </c>
    </row>
    <row r="1215" spans="1:10">
      <c r="A1215" s="378"/>
      <c r="B1215" s="381"/>
      <c r="C1215" s="381"/>
      <c r="D1215" s="381"/>
      <c r="E1215" s="381" t="s">
        <v>1213</v>
      </c>
      <c r="F1215" s="379">
        <v>5.58</v>
      </c>
      <c r="G1215" s="381" t="s">
        <v>1214</v>
      </c>
      <c r="H1215" s="379">
        <v>0</v>
      </c>
      <c r="I1215" s="381" t="s">
        <v>1215</v>
      </c>
      <c r="J1215" s="380">
        <v>5.58</v>
      </c>
    </row>
    <row r="1216" spans="1:10" ht="15" thickBot="1">
      <c r="A1216" s="378"/>
      <c r="B1216" s="381"/>
      <c r="C1216" s="381"/>
      <c r="D1216" s="381"/>
      <c r="E1216" s="381" t="s">
        <v>1216</v>
      </c>
      <c r="F1216" s="379">
        <v>3.58</v>
      </c>
      <c r="G1216" s="381"/>
      <c r="H1216" s="525" t="s">
        <v>1217</v>
      </c>
      <c r="I1216" s="525"/>
      <c r="J1216" s="380">
        <v>16.03</v>
      </c>
    </row>
    <row r="1217" spans="1:10" ht="13.9" customHeight="1" thickTop="1">
      <c r="A1217" s="382"/>
      <c r="B1217" s="360"/>
      <c r="C1217" s="360"/>
      <c r="D1217" s="360"/>
      <c r="E1217" s="360"/>
      <c r="F1217" s="360"/>
      <c r="G1217" s="360"/>
      <c r="H1217" s="360"/>
      <c r="I1217" s="360"/>
      <c r="J1217" s="383"/>
    </row>
    <row r="1218" spans="1:10" ht="26.45" customHeight="1">
      <c r="A1218" s="319" t="s">
        <v>412</v>
      </c>
      <c r="B1218" s="355" t="s">
        <v>5</v>
      </c>
      <c r="C1218" s="370" t="s">
        <v>6</v>
      </c>
      <c r="D1218" s="370" t="s">
        <v>7</v>
      </c>
      <c r="E1218" s="523" t="s">
        <v>1181</v>
      </c>
      <c r="F1218" s="523"/>
      <c r="G1218" s="354" t="s">
        <v>8</v>
      </c>
      <c r="H1218" s="355" t="s">
        <v>9</v>
      </c>
      <c r="I1218" s="355" t="s">
        <v>10</v>
      </c>
      <c r="J1218" s="320" t="s">
        <v>12</v>
      </c>
    </row>
    <row r="1219" spans="1:10" ht="26.45" customHeight="1">
      <c r="A1219" s="323" t="s">
        <v>1182</v>
      </c>
      <c r="B1219" s="357" t="s">
        <v>413</v>
      </c>
      <c r="C1219" s="371" t="s">
        <v>20</v>
      </c>
      <c r="D1219" s="371" t="s">
        <v>414</v>
      </c>
      <c r="E1219" s="524" t="s">
        <v>1324</v>
      </c>
      <c r="F1219" s="524"/>
      <c r="G1219" s="356" t="s">
        <v>62</v>
      </c>
      <c r="H1219" s="359">
        <v>1</v>
      </c>
      <c r="I1219" s="358">
        <v>22.94</v>
      </c>
      <c r="J1219" s="373">
        <v>22.94</v>
      </c>
    </row>
    <row r="1220" spans="1:10" ht="14.45" customHeight="1">
      <c r="A1220" s="374" t="s">
        <v>1184</v>
      </c>
      <c r="B1220" s="362" t="s">
        <v>1858</v>
      </c>
      <c r="C1220" s="372" t="s">
        <v>20</v>
      </c>
      <c r="D1220" s="372" t="s">
        <v>1859</v>
      </c>
      <c r="E1220" s="503" t="s">
        <v>1187</v>
      </c>
      <c r="F1220" s="503"/>
      <c r="G1220" s="361" t="s">
        <v>28</v>
      </c>
      <c r="H1220" s="364">
        <v>0.30099999999999999</v>
      </c>
      <c r="I1220" s="363">
        <v>24.33</v>
      </c>
      <c r="J1220" s="375">
        <v>7.32</v>
      </c>
    </row>
    <row r="1221" spans="1:10" ht="51" customHeight="1">
      <c r="A1221" s="374" t="s">
        <v>1184</v>
      </c>
      <c r="B1221" s="362" t="s">
        <v>1860</v>
      </c>
      <c r="C1221" s="372" t="s">
        <v>20</v>
      </c>
      <c r="D1221" s="372" t="s">
        <v>1861</v>
      </c>
      <c r="E1221" s="503" t="s">
        <v>1187</v>
      </c>
      <c r="F1221" s="503"/>
      <c r="G1221" s="361" t="s">
        <v>28</v>
      </c>
      <c r="H1221" s="364">
        <v>0.30099999999999999</v>
      </c>
      <c r="I1221" s="363">
        <v>28.84</v>
      </c>
      <c r="J1221" s="375">
        <v>8.68</v>
      </c>
    </row>
    <row r="1222" spans="1:10" ht="26.45" customHeight="1">
      <c r="A1222" s="374" t="s">
        <v>1184</v>
      </c>
      <c r="B1222" s="362" t="s">
        <v>1866</v>
      </c>
      <c r="C1222" s="372" t="s">
        <v>20</v>
      </c>
      <c r="D1222" s="372" t="s">
        <v>1867</v>
      </c>
      <c r="E1222" s="503" t="s">
        <v>1557</v>
      </c>
      <c r="F1222" s="503"/>
      <c r="G1222" s="361" t="s">
        <v>70</v>
      </c>
      <c r="H1222" s="364">
        <v>1.1999999999999999E-3</v>
      </c>
      <c r="I1222" s="363">
        <v>860.87</v>
      </c>
      <c r="J1222" s="375">
        <v>1.03</v>
      </c>
    </row>
    <row r="1223" spans="1:10" ht="26.45" customHeight="1">
      <c r="A1223" s="376" t="s">
        <v>1200</v>
      </c>
      <c r="B1223" s="367" t="s">
        <v>1870</v>
      </c>
      <c r="C1223" s="365" t="s">
        <v>20</v>
      </c>
      <c r="D1223" s="365" t="s">
        <v>1871</v>
      </c>
      <c r="E1223" s="502" t="s">
        <v>1203</v>
      </c>
      <c r="F1223" s="502"/>
      <c r="G1223" s="366" t="s">
        <v>62</v>
      </c>
      <c r="H1223" s="369">
        <v>1</v>
      </c>
      <c r="I1223" s="368">
        <v>5.91</v>
      </c>
      <c r="J1223" s="377">
        <v>5.91</v>
      </c>
    </row>
    <row r="1224" spans="1:10" ht="26.45" customHeight="1">
      <c r="A1224" s="378"/>
      <c r="B1224" s="381"/>
      <c r="C1224" s="381"/>
      <c r="D1224" s="381"/>
      <c r="E1224" s="381" t="s">
        <v>1213</v>
      </c>
      <c r="F1224" s="379">
        <v>10.19</v>
      </c>
      <c r="G1224" s="381" t="s">
        <v>1214</v>
      </c>
      <c r="H1224" s="379">
        <v>0</v>
      </c>
      <c r="I1224" s="381" t="s">
        <v>1215</v>
      </c>
      <c r="J1224" s="380">
        <v>10.19</v>
      </c>
    </row>
    <row r="1225" spans="1:10" ht="26.45" customHeight="1" thickBot="1">
      <c r="A1225" s="378"/>
      <c r="B1225" s="381"/>
      <c r="C1225" s="381"/>
      <c r="D1225" s="381"/>
      <c r="E1225" s="381" t="s">
        <v>1216</v>
      </c>
      <c r="F1225" s="379">
        <v>6.61</v>
      </c>
      <c r="G1225" s="381"/>
      <c r="H1225" s="525" t="s">
        <v>1217</v>
      </c>
      <c r="I1225" s="525"/>
      <c r="J1225" s="380">
        <v>29.55</v>
      </c>
    </row>
    <row r="1226" spans="1:10" ht="15" thickTop="1">
      <c r="A1226" s="382"/>
      <c r="B1226" s="360"/>
      <c r="C1226" s="360"/>
      <c r="D1226" s="360"/>
      <c r="E1226" s="360"/>
      <c r="F1226" s="360"/>
      <c r="G1226" s="360"/>
      <c r="H1226" s="360"/>
      <c r="I1226" s="360"/>
      <c r="J1226" s="383"/>
    </row>
    <row r="1227" spans="1:10" ht="26.45" customHeight="1">
      <c r="A1227" s="319" t="s">
        <v>415</v>
      </c>
      <c r="B1227" s="355" t="s">
        <v>5</v>
      </c>
      <c r="C1227" s="370" t="s">
        <v>6</v>
      </c>
      <c r="D1227" s="370" t="s">
        <v>7</v>
      </c>
      <c r="E1227" s="523" t="s">
        <v>1181</v>
      </c>
      <c r="F1227" s="523"/>
      <c r="G1227" s="354" t="s">
        <v>8</v>
      </c>
      <c r="H1227" s="355" t="s">
        <v>9</v>
      </c>
      <c r="I1227" s="355" t="s">
        <v>10</v>
      </c>
      <c r="J1227" s="320" t="s">
        <v>12</v>
      </c>
    </row>
    <row r="1228" spans="1:10" ht="14.45" customHeight="1">
      <c r="A1228" s="323" t="s">
        <v>1182</v>
      </c>
      <c r="B1228" s="357" t="s">
        <v>416</v>
      </c>
      <c r="C1228" s="371" t="s">
        <v>20</v>
      </c>
      <c r="D1228" s="371" t="s">
        <v>417</v>
      </c>
      <c r="E1228" s="524" t="s">
        <v>1324</v>
      </c>
      <c r="F1228" s="524"/>
      <c r="G1228" s="356" t="s">
        <v>62</v>
      </c>
      <c r="H1228" s="359">
        <v>1</v>
      </c>
      <c r="I1228" s="358">
        <v>17.64</v>
      </c>
      <c r="J1228" s="373">
        <v>17.64</v>
      </c>
    </row>
    <row r="1229" spans="1:10" ht="26.45" customHeight="1">
      <c r="A1229" s="374" t="s">
        <v>1184</v>
      </c>
      <c r="B1229" s="362" t="s">
        <v>1858</v>
      </c>
      <c r="C1229" s="372" t="s">
        <v>20</v>
      </c>
      <c r="D1229" s="372" t="s">
        <v>1859</v>
      </c>
      <c r="E1229" s="503" t="s">
        <v>1187</v>
      </c>
      <c r="F1229" s="503"/>
      <c r="G1229" s="361" t="s">
        <v>28</v>
      </c>
      <c r="H1229" s="364">
        <v>0.29099999999999998</v>
      </c>
      <c r="I1229" s="363">
        <v>24.33</v>
      </c>
      <c r="J1229" s="375">
        <v>7.08</v>
      </c>
    </row>
    <row r="1230" spans="1:10" ht="25.5" customHeight="1">
      <c r="A1230" s="374" t="s">
        <v>1184</v>
      </c>
      <c r="B1230" s="362" t="s">
        <v>1860</v>
      </c>
      <c r="C1230" s="372" t="s">
        <v>20</v>
      </c>
      <c r="D1230" s="372" t="s">
        <v>1861</v>
      </c>
      <c r="E1230" s="503" t="s">
        <v>1187</v>
      </c>
      <c r="F1230" s="503"/>
      <c r="G1230" s="361" t="s">
        <v>28</v>
      </c>
      <c r="H1230" s="364">
        <v>0.29099999999999998</v>
      </c>
      <c r="I1230" s="363">
        <v>28.84</v>
      </c>
      <c r="J1230" s="375">
        <v>8.39</v>
      </c>
    </row>
    <row r="1231" spans="1:10" ht="26.45" customHeight="1">
      <c r="A1231" s="374" t="s">
        <v>1184</v>
      </c>
      <c r="B1231" s="362" t="s">
        <v>1866</v>
      </c>
      <c r="C1231" s="372" t="s">
        <v>20</v>
      </c>
      <c r="D1231" s="372" t="s">
        <v>1867</v>
      </c>
      <c r="E1231" s="503" t="s">
        <v>1557</v>
      </c>
      <c r="F1231" s="503"/>
      <c r="G1231" s="361" t="s">
        <v>70</v>
      </c>
      <c r="H1231" s="364">
        <v>8.9999999999999998E-4</v>
      </c>
      <c r="I1231" s="363">
        <v>860.87</v>
      </c>
      <c r="J1231" s="375">
        <v>0.77</v>
      </c>
    </row>
    <row r="1232" spans="1:10" ht="26.45" customHeight="1">
      <c r="A1232" s="376" t="s">
        <v>1200</v>
      </c>
      <c r="B1232" s="367" t="s">
        <v>1872</v>
      </c>
      <c r="C1232" s="365" t="s">
        <v>20</v>
      </c>
      <c r="D1232" s="365" t="s">
        <v>1873</v>
      </c>
      <c r="E1232" s="502" t="s">
        <v>1203</v>
      </c>
      <c r="F1232" s="502"/>
      <c r="G1232" s="366" t="s">
        <v>62</v>
      </c>
      <c r="H1232" s="369">
        <v>1</v>
      </c>
      <c r="I1232" s="368">
        <v>1.4</v>
      </c>
      <c r="J1232" s="377">
        <v>1.4</v>
      </c>
    </row>
    <row r="1233" spans="1:10" ht="26.45" customHeight="1">
      <c r="A1233" s="378"/>
      <c r="B1233" s="381"/>
      <c r="C1233" s="381"/>
      <c r="D1233" s="381"/>
      <c r="E1233" s="381" t="s">
        <v>1213</v>
      </c>
      <c r="F1233" s="379">
        <v>9.82</v>
      </c>
      <c r="G1233" s="381" t="s">
        <v>1214</v>
      </c>
      <c r="H1233" s="379">
        <v>0</v>
      </c>
      <c r="I1233" s="381" t="s">
        <v>1215</v>
      </c>
      <c r="J1233" s="380">
        <v>9.82</v>
      </c>
    </row>
    <row r="1234" spans="1:10" ht="15" thickBot="1">
      <c r="A1234" s="378"/>
      <c r="B1234" s="381"/>
      <c r="C1234" s="381"/>
      <c r="D1234" s="381"/>
      <c r="E1234" s="381" t="s">
        <v>1216</v>
      </c>
      <c r="F1234" s="379">
        <v>5.08</v>
      </c>
      <c r="G1234" s="381"/>
      <c r="H1234" s="525" t="s">
        <v>1217</v>
      </c>
      <c r="I1234" s="525"/>
      <c r="J1234" s="380">
        <v>22.72</v>
      </c>
    </row>
    <row r="1235" spans="1:10" ht="15" thickTop="1">
      <c r="A1235" s="382"/>
      <c r="B1235" s="360"/>
      <c r="C1235" s="360"/>
      <c r="D1235" s="360"/>
      <c r="E1235" s="360"/>
      <c r="F1235" s="360"/>
      <c r="G1235" s="360"/>
      <c r="H1235" s="360"/>
      <c r="I1235" s="360"/>
      <c r="J1235" s="383"/>
    </row>
    <row r="1236" spans="1:10" ht="15" customHeight="1">
      <c r="A1236" s="319" t="s">
        <v>418</v>
      </c>
      <c r="B1236" s="355" t="s">
        <v>5</v>
      </c>
      <c r="C1236" s="370" t="s">
        <v>6</v>
      </c>
      <c r="D1236" s="370" t="s">
        <v>7</v>
      </c>
      <c r="E1236" s="523" t="s">
        <v>1181</v>
      </c>
      <c r="F1236" s="523"/>
      <c r="G1236" s="354" t="s">
        <v>8</v>
      </c>
      <c r="H1236" s="355" t="s">
        <v>9</v>
      </c>
      <c r="I1236" s="355" t="s">
        <v>10</v>
      </c>
      <c r="J1236" s="320" t="s">
        <v>12</v>
      </c>
    </row>
    <row r="1237" spans="1:10" ht="14.45" customHeight="1">
      <c r="A1237" s="323" t="s">
        <v>1182</v>
      </c>
      <c r="B1237" s="357" t="s">
        <v>419</v>
      </c>
      <c r="C1237" s="371" t="s">
        <v>20</v>
      </c>
      <c r="D1237" s="371" t="s">
        <v>420</v>
      </c>
      <c r="E1237" s="524" t="s">
        <v>1356</v>
      </c>
      <c r="F1237" s="524"/>
      <c r="G1237" s="356" t="s">
        <v>62</v>
      </c>
      <c r="H1237" s="359">
        <v>1</v>
      </c>
      <c r="I1237" s="358">
        <v>56.83</v>
      </c>
      <c r="J1237" s="373">
        <v>56.83</v>
      </c>
    </row>
    <row r="1238" spans="1:10" ht="25.5" customHeight="1">
      <c r="A1238" s="374" t="s">
        <v>1184</v>
      </c>
      <c r="B1238" s="362" t="s">
        <v>1858</v>
      </c>
      <c r="C1238" s="372" t="s">
        <v>20</v>
      </c>
      <c r="D1238" s="372" t="s">
        <v>1859</v>
      </c>
      <c r="E1238" s="503" t="s">
        <v>1187</v>
      </c>
      <c r="F1238" s="503"/>
      <c r="G1238" s="361" t="s">
        <v>28</v>
      </c>
      <c r="H1238" s="364">
        <v>0.62339999999999995</v>
      </c>
      <c r="I1238" s="363">
        <v>24.33</v>
      </c>
      <c r="J1238" s="375">
        <v>15.16</v>
      </c>
    </row>
    <row r="1239" spans="1:10" ht="14.45" customHeight="1">
      <c r="A1239" s="374" t="s">
        <v>1184</v>
      </c>
      <c r="B1239" s="362" t="s">
        <v>1860</v>
      </c>
      <c r="C1239" s="372" t="s">
        <v>20</v>
      </c>
      <c r="D1239" s="372" t="s">
        <v>1861</v>
      </c>
      <c r="E1239" s="503" t="s">
        <v>1187</v>
      </c>
      <c r="F1239" s="503"/>
      <c r="G1239" s="361" t="s">
        <v>28</v>
      </c>
      <c r="H1239" s="364">
        <v>0.62339999999999995</v>
      </c>
      <c r="I1239" s="363">
        <v>28.84</v>
      </c>
      <c r="J1239" s="375">
        <v>17.97</v>
      </c>
    </row>
    <row r="1240" spans="1:10" ht="14.45" customHeight="1">
      <c r="A1240" s="376" t="s">
        <v>1200</v>
      </c>
      <c r="B1240" s="367" t="s">
        <v>1672</v>
      </c>
      <c r="C1240" s="365" t="s">
        <v>20</v>
      </c>
      <c r="D1240" s="365" t="s">
        <v>1673</v>
      </c>
      <c r="E1240" s="502" t="s">
        <v>1203</v>
      </c>
      <c r="F1240" s="502"/>
      <c r="G1240" s="366" t="s">
        <v>62</v>
      </c>
      <c r="H1240" s="369">
        <v>2</v>
      </c>
      <c r="I1240" s="368">
        <v>0.41</v>
      </c>
      <c r="J1240" s="377">
        <v>0.82</v>
      </c>
    </row>
    <row r="1241" spans="1:10" ht="26.45" customHeight="1">
      <c r="A1241" s="376" t="s">
        <v>1200</v>
      </c>
      <c r="B1241" s="367" t="s">
        <v>1874</v>
      </c>
      <c r="C1241" s="365" t="s">
        <v>20</v>
      </c>
      <c r="D1241" s="365" t="s">
        <v>1875</v>
      </c>
      <c r="E1241" s="502" t="s">
        <v>1203</v>
      </c>
      <c r="F1241" s="502"/>
      <c r="G1241" s="366" t="s">
        <v>62</v>
      </c>
      <c r="H1241" s="369">
        <v>1</v>
      </c>
      <c r="I1241" s="368">
        <v>22.88</v>
      </c>
      <c r="J1241" s="377">
        <v>22.88</v>
      </c>
    </row>
    <row r="1242" spans="1:10" ht="26.45" customHeight="1">
      <c r="A1242" s="378"/>
      <c r="B1242" s="381"/>
      <c r="C1242" s="381"/>
      <c r="D1242" s="381"/>
      <c r="E1242" s="381" t="s">
        <v>1213</v>
      </c>
      <c r="F1242" s="379">
        <v>20.83</v>
      </c>
      <c r="G1242" s="381" t="s">
        <v>1214</v>
      </c>
      <c r="H1242" s="379">
        <v>0</v>
      </c>
      <c r="I1242" s="381" t="s">
        <v>1215</v>
      </c>
      <c r="J1242" s="380">
        <v>20.83</v>
      </c>
    </row>
    <row r="1243" spans="1:10" ht="26.45" customHeight="1" thickBot="1">
      <c r="A1243" s="378"/>
      <c r="B1243" s="381"/>
      <c r="C1243" s="381"/>
      <c r="D1243" s="381"/>
      <c r="E1243" s="381" t="s">
        <v>1216</v>
      </c>
      <c r="F1243" s="379">
        <v>16.37</v>
      </c>
      <c r="G1243" s="381"/>
      <c r="H1243" s="525" t="s">
        <v>1217</v>
      </c>
      <c r="I1243" s="525"/>
      <c r="J1243" s="380">
        <v>73.2</v>
      </c>
    </row>
    <row r="1244" spans="1:10" ht="26.45" customHeight="1" thickTop="1">
      <c r="A1244" s="382"/>
      <c r="B1244" s="360"/>
      <c r="C1244" s="360"/>
      <c r="D1244" s="360"/>
      <c r="E1244" s="360"/>
      <c r="F1244" s="360"/>
      <c r="G1244" s="360"/>
      <c r="H1244" s="360"/>
      <c r="I1244" s="360"/>
      <c r="J1244" s="383"/>
    </row>
    <row r="1245" spans="1:10" ht="15" customHeight="1">
      <c r="A1245" s="319" t="s">
        <v>421</v>
      </c>
      <c r="B1245" s="355" t="s">
        <v>5</v>
      </c>
      <c r="C1245" s="370" t="s">
        <v>6</v>
      </c>
      <c r="D1245" s="370" t="s">
        <v>7</v>
      </c>
      <c r="E1245" s="523" t="s">
        <v>1181</v>
      </c>
      <c r="F1245" s="523"/>
      <c r="G1245" s="354" t="s">
        <v>8</v>
      </c>
      <c r="H1245" s="355" t="s">
        <v>9</v>
      </c>
      <c r="I1245" s="355" t="s">
        <v>10</v>
      </c>
      <c r="J1245" s="320" t="s">
        <v>12</v>
      </c>
    </row>
    <row r="1246" spans="1:10" ht="38.25">
      <c r="A1246" s="323" t="s">
        <v>1182</v>
      </c>
      <c r="B1246" s="357" t="s">
        <v>422</v>
      </c>
      <c r="C1246" s="371" t="s">
        <v>20</v>
      </c>
      <c r="D1246" s="371" t="s">
        <v>423</v>
      </c>
      <c r="E1246" s="524" t="s">
        <v>1364</v>
      </c>
      <c r="F1246" s="524"/>
      <c r="G1246" s="356" t="s">
        <v>62</v>
      </c>
      <c r="H1246" s="359">
        <v>1</v>
      </c>
      <c r="I1246" s="358">
        <v>443.67</v>
      </c>
      <c r="J1246" s="373">
        <v>443.67</v>
      </c>
    </row>
    <row r="1247" spans="1:10" ht="14.45" customHeight="1">
      <c r="A1247" s="374" t="s">
        <v>1184</v>
      </c>
      <c r="B1247" s="362" t="s">
        <v>1876</v>
      </c>
      <c r="C1247" s="372" t="s">
        <v>20</v>
      </c>
      <c r="D1247" s="372" t="s">
        <v>1877</v>
      </c>
      <c r="E1247" s="503" t="s">
        <v>1557</v>
      </c>
      <c r="F1247" s="503"/>
      <c r="G1247" s="361" t="s">
        <v>70</v>
      </c>
      <c r="H1247" s="364">
        <v>5.7500000000000002E-2</v>
      </c>
      <c r="I1247" s="363">
        <v>922.58</v>
      </c>
      <c r="J1247" s="375">
        <v>53.04</v>
      </c>
    </row>
    <row r="1248" spans="1:10" ht="14.45" customHeight="1">
      <c r="A1248" s="374" t="s">
        <v>1184</v>
      </c>
      <c r="B1248" s="362" t="s">
        <v>1878</v>
      </c>
      <c r="C1248" s="372" t="s">
        <v>20</v>
      </c>
      <c r="D1248" s="372" t="s">
        <v>1879</v>
      </c>
      <c r="E1248" s="503" t="s">
        <v>1767</v>
      </c>
      <c r="F1248" s="503"/>
      <c r="G1248" s="361" t="s">
        <v>70</v>
      </c>
      <c r="H1248" s="364">
        <v>8.1000000000000003E-2</v>
      </c>
      <c r="I1248" s="363">
        <v>483.6</v>
      </c>
      <c r="J1248" s="375">
        <v>39.17</v>
      </c>
    </row>
    <row r="1249" spans="1:10" ht="14.45" customHeight="1">
      <c r="A1249" s="374" t="s">
        <v>1184</v>
      </c>
      <c r="B1249" s="362" t="s">
        <v>1768</v>
      </c>
      <c r="C1249" s="372" t="s">
        <v>20</v>
      </c>
      <c r="D1249" s="372" t="s">
        <v>1769</v>
      </c>
      <c r="E1249" s="503" t="s">
        <v>1192</v>
      </c>
      <c r="F1249" s="503"/>
      <c r="G1249" s="361" t="s">
        <v>1193</v>
      </c>
      <c r="H1249" s="364">
        <v>8.6999999999999994E-3</v>
      </c>
      <c r="I1249" s="363">
        <v>154.78</v>
      </c>
      <c r="J1249" s="375">
        <v>1.34</v>
      </c>
    </row>
    <row r="1250" spans="1:10" ht="25.5" customHeight="1">
      <c r="A1250" s="374" t="s">
        <v>1184</v>
      </c>
      <c r="B1250" s="362" t="s">
        <v>1770</v>
      </c>
      <c r="C1250" s="372" t="s">
        <v>20</v>
      </c>
      <c r="D1250" s="372" t="s">
        <v>1771</v>
      </c>
      <c r="E1250" s="503" t="s">
        <v>1192</v>
      </c>
      <c r="F1250" s="503"/>
      <c r="G1250" s="361" t="s">
        <v>1196</v>
      </c>
      <c r="H1250" s="364">
        <v>1.78E-2</v>
      </c>
      <c r="I1250" s="363">
        <v>65.08</v>
      </c>
      <c r="J1250" s="375">
        <v>1.1499999999999999</v>
      </c>
    </row>
    <row r="1251" spans="1:10" ht="26.45" customHeight="1">
      <c r="A1251" s="374" t="s">
        <v>1184</v>
      </c>
      <c r="B1251" s="362" t="s">
        <v>1772</v>
      </c>
      <c r="C1251" s="372" t="s">
        <v>20</v>
      </c>
      <c r="D1251" s="372" t="s">
        <v>1773</v>
      </c>
      <c r="E1251" s="503" t="s">
        <v>1557</v>
      </c>
      <c r="F1251" s="503"/>
      <c r="G1251" s="361" t="s">
        <v>70</v>
      </c>
      <c r="H1251" s="364">
        <v>1.3599999999999999E-2</v>
      </c>
      <c r="I1251" s="363">
        <v>618.32000000000005</v>
      </c>
      <c r="J1251" s="375">
        <v>8.4</v>
      </c>
    </row>
    <row r="1252" spans="1:10" ht="26.45" customHeight="1">
      <c r="A1252" s="374" t="s">
        <v>1184</v>
      </c>
      <c r="B1252" s="362" t="s">
        <v>1492</v>
      </c>
      <c r="C1252" s="372" t="s">
        <v>20</v>
      </c>
      <c r="D1252" s="372" t="s">
        <v>1493</v>
      </c>
      <c r="E1252" s="503" t="s">
        <v>1187</v>
      </c>
      <c r="F1252" s="503"/>
      <c r="G1252" s="361" t="s">
        <v>28</v>
      </c>
      <c r="H1252" s="364">
        <v>2.9802</v>
      </c>
      <c r="I1252" s="363">
        <v>28.51</v>
      </c>
      <c r="J1252" s="375">
        <v>84.96</v>
      </c>
    </row>
    <row r="1253" spans="1:10" ht="26.45" customHeight="1">
      <c r="A1253" s="374" t="s">
        <v>1184</v>
      </c>
      <c r="B1253" s="362" t="s">
        <v>1245</v>
      </c>
      <c r="C1253" s="372" t="s">
        <v>20</v>
      </c>
      <c r="D1253" s="372" t="s">
        <v>1246</v>
      </c>
      <c r="E1253" s="503" t="s">
        <v>1187</v>
      </c>
      <c r="F1253" s="503"/>
      <c r="G1253" s="361" t="s">
        <v>28</v>
      </c>
      <c r="H1253" s="364">
        <v>2.3416000000000001</v>
      </c>
      <c r="I1253" s="363">
        <v>23.48</v>
      </c>
      <c r="J1253" s="375">
        <v>54.98</v>
      </c>
    </row>
    <row r="1254" spans="1:10" ht="25.5">
      <c r="A1254" s="374" t="s">
        <v>1184</v>
      </c>
      <c r="B1254" s="362" t="s">
        <v>1778</v>
      </c>
      <c r="C1254" s="372" t="s">
        <v>20</v>
      </c>
      <c r="D1254" s="372" t="s">
        <v>1779</v>
      </c>
      <c r="E1254" s="503" t="s">
        <v>1780</v>
      </c>
      <c r="F1254" s="503"/>
      <c r="G1254" s="361" t="s">
        <v>70</v>
      </c>
      <c r="H1254" s="364">
        <v>4.48E-2</v>
      </c>
      <c r="I1254" s="363">
        <v>2772.93</v>
      </c>
      <c r="J1254" s="375">
        <v>124.22</v>
      </c>
    </row>
    <row r="1255" spans="1:10" ht="25.5">
      <c r="A1255" s="376" t="s">
        <v>1200</v>
      </c>
      <c r="B1255" s="367" t="s">
        <v>1781</v>
      </c>
      <c r="C1255" s="365" t="s">
        <v>20</v>
      </c>
      <c r="D1255" s="365" t="s">
        <v>1782</v>
      </c>
      <c r="E1255" s="502" t="s">
        <v>1203</v>
      </c>
      <c r="F1255" s="502"/>
      <c r="G1255" s="366" t="s">
        <v>62</v>
      </c>
      <c r="H1255" s="369">
        <v>21.225300000000001</v>
      </c>
      <c r="I1255" s="368">
        <v>3.6</v>
      </c>
      <c r="J1255" s="377">
        <v>76.41</v>
      </c>
    </row>
    <row r="1256" spans="1:10" ht="14.45" customHeight="1">
      <c r="A1256" s="378"/>
      <c r="B1256" s="381"/>
      <c r="C1256" s="381"/>
      <c r="D1256" s="381"/>
      <c r="E1256" s="381" t="s">
        <v>1213</v>
      </c>
      <c r="F1256" s="379">
        <v>145.22999999999999</v>
      </c>
      <c r="G1256" s="381" t="s">
        <v>1214</v>
      </c>
      <c r="H1256" s="379">
        <v>0</v>
      </c>
      <c r="I1256" s="381" t="s">
        <v>1215</v>
      </c>
      <c r="J1256" s="380">
        <v>145.22999999999999</v>
      </c>
    </row>
    <row r="1257" spans="1:10" ht="25.5" customHeight="1" thickBot="1">
      <c r="A1257" s="378"/>
      <c r="B1257" s="381"/>
      <c r="C1257" s="381"/>
      <c r="D1257" s="381"/>
      <c r="E1257" s="381" t="s">
        <v>1216</v>
      </c>
      <c r="F1257" s="379">
        <v>127.86</v>
      </c>
      <c r="G1257" s="381"/>
      <c r="H1257" s="525" t="s">
        <v>1217</v>
      </c>
      <c r="I1257" s="525"/>
      <c r="J1257" s="380">
        <v>571.53</v>
      </c>
    </row>
    <row r="1258" spans="1:10" ht="14.45" customHeight="1" thickTop="1">
      <c r="A1258" s="382"/>
      <c r="B1258" s="360"/>
      <c r="C1258" s="360"/>
      <c r="D1258" s="360"/>
      <c r="E1258" s="360"/>
      <c r="F1258" s="360"/>
      <c r="G1258" s="360"/>
      <c r="H1258" s="360"/>
      <c r="I1258" s="360"/>
      <c r="J1258" s="383"/>
    </row>
    <row r="1259" spans="1:10" ht="14.45" customHeight="1">
      <c r="A1259" s="319" t="s">
        <v>426</v>
      </c>
      <c r="B1259" s="355" t="s">
        <v>5</v>
      </c>
      <c r="C1259" s="370" t="s">
        <v>6</v>
      </c>
      <c r="D1259" s="370" t="s">
        <v>7</v>
      </c>
      <c r="E1259" s="523" t="s">
        <v>1181</v>
      </c>
      <c r="F1259" s="523"/>
      <c r="G1259" s="354" t="s">
        <v>8</v>
      </c>
      <c r="H1259" s="355" t="s">
        <v>9</v>
      </c>
      <c r="I1259" s="355" t="s">
        <v>10</v>
      </c>
      <c r="J1259" s="320" t="s">
        <v>12</v>
      </c>
    </row>
    <row r="1260" spans="1:10" ht="26.45" customHeight="1">
      <c r="A1260" s="323" t="s">
        <v>1182</v>
      </c>
      <c r="B1260" s="357" t="s">
        <v>427</v>
      </c>
      <c r="C1260" s="371" t="s">
        <v>20</v>
      </c>
      <c r="D1260" s="371" t="s">
        <v>428</v>
      </c>
      <c r="E1260" s="524" t="s">
        <v>1324</v>
      </c>
      <c r="F1260" s="524"/>
      <c r="G1260" s="356" t="s">
        <v>22</v>
      </c>
      <c r="H1260" s="359">
        <v>1</v>
      </c>
      <c r="I1260" s="358">
        <v>10.64</v>
      </c>
      <c r="J1260" s="373">
        <v>10.64</v>
      </c>
    </row>
    <row r="1261" spans="1:10" ht="25.5" customHeight="1">
      <c r="A1261" s="374" t="s">
        <v>1184</v>
      </c>
      <c r="B1261" s="362" t="s">
        <v>1858</v>
      </c>
      <c r="C1261" s="372" t="s">
        <v>20</v>
      </c>
      <c r="D1261" s="372" t="s">
        <v>1859</v>
      </c>
      <c r="E1261" s="503" t="s">
        <v>1187</v>
      </c>
      <c r="F1261" s="503"/>
      <c r="G1261" s="361" t="s">
        <v>28</v>
      </c>
      <c r="H1261" s="364">
        <v>0.105</v>
      </c>
      <c r="I1261" s="363">
        <v>24.33</v>
      </c>
      <c r="J1261" s="375">
        <v>2.5499999999999998</v>
      </c>
    </row>
    <row r="1262" spans="1:10" ht="26.45" customHeight="1">
      <c r="A1262" s="374" t="s">
        <v>1184</v>
      </c>
      <c r="B1262" s="362" t="s">
        <v>1860</v>
      </c>
      <c r="C1262" s="372" t="s">
        <v>20</v>
      </c>
      <c r="D1262" s="372" t="s">
        <v>1861</v>
      </c>
      <c r="E1262" s="503" t="s">
        <v>1187</v>
      </c>
      <c r="F1262" s="503"/>
      <c r="G1262" s="361" t="s">
        <v>28</v>
      </c>
      <c r="H1262" s="364">
        <v>0.105</v>
      </c>
      <c r="I1262" s="363">
        <v>28.84</v>
      </c>
      <c r="J1262" s="375">
        <v>3.02</v>
      </c>
    </row>
    <row r="1263" spans="1:10" ht="26.45" customHeight="1">
      <c r="A1263" s="376" t="s">
        <v>1200</v>
      </c>
      <c r="B1263" s="367" t="s">
        <v>1880</v>
      </c>
      <c r="C1263" s="365" t="s">
        <v>20</v>
      </c>
      <c r="D1263" s="365" t="s">
        <v>1881</v>
      </c>
      <c r="E1263" s="502" t="s">
        <v>1203</v>
      </c>
      <c r="F1263" s="502"/>
      <c r="G1263" s="366" t="s">
        <v>22</v>
      </c>
      <c r="H1263" s="369">
        <v>1.0169999999999999</v>
      </c>
      <c r="I1263" s="368">
        <v>4.99</v>
      </c>
      <c r="J1263" s="377">
        <v>5.07</v>
      </c>
    </row>
    <row r="1264" spans="1:10" ht="26.45" customHeight="1">
      <c r="A1264" s="378"/>
      <c r="B1264" s="381"/>
      <c r="C1264" s="381"/>
      <c r="D1264" s="381"/>
      <c r="E1264" s="381" t="s">
        <v>1213</v>
      </c>
      <c r="F1264" s="379">
        <v>3.5</v>
      </c>
      <c r="G1264" s="381" t="s">
        <v>1214</v>
      </c>
      <c r="H1264" s="379">
        <v>0</v>
      </c>
      <c r="I1264" s="381" t="s">
        <v>1215</v>
      </c>
      <c r="J1264" s="380">
        <v>3.5</v>
      </c>
    </row>
    <row r="1265" spans="1:10" ht="25.5" customHeight="1" thickBot="1">
      <c r="A1265" s="378"/>
      <c r="B1265" s="381"/>
      <c r="C1265" s="381"/>
      <c r="D1265" s="381"/>
      <c r="E1265" s="381" t="s">
        <v>1216</v>
      </c>
      <c r="F1265" s="379">
        <v>3.06</v>
      </c>
      <c r="G1265" s="381"/>
      <c r="H1265" s="525" t="s">
        <v>1217</v>
      </c>
      <c r="I1265" s="525"/>
      <c r="J1265" s="380">
        <v>13.7</v>
      </c>
    </row>
    <row r="1266" spans="1:10" ht="25.5" customHeight="1" thickTop="1">
      <c r="A1266" s="382"/>
      <c r="B1266" s="360"/>
      <c r="C1266" s="360"/>
      <c r="D1266" s="360"/>
      <c r="E1266" s="360"/>
      <c r="F1266" s="360"/>
      <c r="G1266" s="360"/>
      <c r="H1266" s="360"/>
      <c r="I1266" s="360"/>
      <c r="J1266" s="383"/>
    </row>
    <row r="1267" spans="1:10" ht="38.25" customHeight="1">
      <c r="A1267" s="319" t="s">
        <v>429</v>
      </c>
      <c r="B1267" s="355" t="s">
        <v>5</v>
      </c>
      <c r="C1267" s="370" t="s">
        <v>6</v>
      </c>
      <c r="D1267" s="370" t="s">
        <v>7</v>
      </c>
      <c r="E1267" s="523" t="s">
        <v>1181</v>
      </c>
      <c r="F1267" s="523"/>
      <c r="G1267" s="354" t="s">
        <v>8</v>
      </c>
      <c r="H1267" s="355" t="s">
        <v>9</v>
      </c>
      <c r="I1267" s="355" t="s">
        <v>10</v>
      </c>
      <c r="J1267" s="320" t="s">
        <v>12</v>
      </c>
    </row>
    <row r="1268" spans="1:10" ht="14.45" customHeight="1">
      <c r="A1268" s="323" t="s">
        <v>1182</v>
      </c>
      <c r="B1268" s="357" t="s">
        <v>430</v>
      </c>
      <c r="C1268" s="371" t="s">
        <v>20</v>
      </c>
      <c r="D1268" s="371" t="s">
        <v>431</v>
      </c>
      <c r="E1268" s="524" t="s">
        <v>1324</v>
      </c>
      <c r="F1268" s="524"/>
      <c r="G1268" s="356" t="s">
        <v>22</v>
      </c>
      <c r="H1268" s="359">
        <v>1</v>
      </c>
      <c r="I1268" s="358">
        <v>12.63</v>
      </c>
      <c r="J1268" s="373">
        <v>12.63</v>
      </c>
    </row>
    <row r="1269" spans="1:10" ht="14.45" customHeight="1">
      <c r="A1269" s="374" t="s">
        <v>1184</v>
      </c>
      <c r="B1269" s="362" t="s">
        <v>1858</v>
      </c>
      <c r="C1269" s="372" t="s">
        <v>20</v>
      </c>
      <c r="D1269" s="372" t="s">
        <v>1859</v>
      </c>
      <c r="E1269" s="503" t="s">
        <v>1187</v>
      </c>
      <c r="F1269" s="503"/>
      <c r="G1269" s="361" t="s">
        <v>28</v>
      </c>
      <c r="H1269" s="364">
        <v>0.11899999999999999</v>
      </c>
      <c r="I1269" s="363">
        <v>24.33</v>
      </c>
      <c r="J1269" s="375">
        <v>2.89</v>
      </c>
    </row>
    <row r="1270" spans="1:10" ht="25.5">
      <c r="A1270" s="374" t="s">
        <v>1184</v>
      </c>
      <c r="B1270" s="362" t="s">
        <v>1860</v>
      </c>
      <c r="C1270" s="372" t="s">
        <v>20</v>
      </c>
      <c r="D1270" s="372" t="s">
        <v>1861</v>
      </c>
      <c r="E1270" s="503" t="s">
        <v>1187</v>
      </c>
      <c r="F1270" s="503"/>
      <c r="G1270" s="361" t="s">
        <v>28</v>
      </c>
      <c r="H1270" s="364">
        <v>0.11899999999999999</v>
      </c>
      <c r="I1270" s="363">
        <v>28.84</v>
      </c>
      <c r="J1270" s="375">
        <v>3.43</v>
      </c>
    </row>
    <row r="1271" spans="1:10" ht="26.45" customHeight="1">
      <c r="A1271" s="376" t="s">
        <v>1200</v>
      </c>
      <c r="B1271" s="367" t="s">
        <v>1882</v>
      </c>
      <c r="C1271" s="365" t="s">
        <v>20</v>
      </c>
      <c r="D1271" s="365" t="s">
        <v>1883</v>
      </c>
      <c r="E1271" s="502" t="s">
        <v>1203</v>
      </c>
      <c r="F1271" s="502"/>
      <c r="G1271" s="366" t="s">
        <v>22</v>
      </c>
      <c r="H1271" s="369">
        <v>1.0169999999999999</v>
      </c>
      <c r="I1271" s="368">
        <v>6.21</v>
      </c>
      <c r="J1271" s="377">
        <v>6.31</v>
      </c>
    </row>
    <row r="1272" spans="1:10" ht="26.45" customHeight="1">
      <c r="A1272" s="378"/>
      <c r="B1272" s="381"/>
      <c r="C1272" s="381"/>
      <c r="D1272" s="381"/>
      <c r="E1272" s="381" t="s">
        <v>1213</v>
      </c>
      <c r="F1272" s="379">
        <v>3.97</v>
      </c>
      <c r="G1272" s="381" t="s">
        <v>1214</v>
      </c>
      <c r="H1272" s="379">
        <v>0</v>
      </c>
      <c r="I1272" s="381" t="s">
        <v>1215</v>
      </c>
      <c r="J1272" s="380">
        <v>3.97</v>
      </c>
    </row>
    <row r="1273" spans="1:10" ht="26.45" customHeight="1" thickBot="1">
      <c r="A1273" s="378"/>
      <c r="B1273" s="381"/>
      <c r="C1273" s="381"/>
      <c r="D1273" s="381"/>
      <c r="E1273" s="381" t="s">
        <v>1216</v>
      </c>
      <c r="F1273" s="379">
        <v>3.63</v>
      </c>
      <c r="G1273" s="381"/>
      <c r="H1273" s="525" t="s">
        <v>1217</v>
      </c>
      <c r="I1273" s="525"/>
      <c r="J1273" s="380">
        <v>16.260000000000002</v>
      </c>
    </row>
    <row r="1274" spans="1:10" ht="26.45" customHeight="1" thickTop="1">
      <c r="A1274" s="382"/>
      <c r="B1274" s="360"/>
      <c r="C1274" s="360"/>
      <c r="D1274" s="360"/>
      <c r="E1274" s="360"/>
      <c r="F1274" s="360"/>
      <c r="G1274" s="360"/>
      <c r="H1274" s="360"/>
      <c r="I1274" s="360"/>
      <c r="J1274" s="383"/>
    </row>
    <row r="1275" spans="1:10" ht="26.45" customHeight="1">
      <c r="A1275" s="319" t="s">
        <v>432</v>
      </c>
      <c r="B1275" s="355" t="s">
        <v>5</v>
      </c>
      <c r="C1275" s="370" t="s">
        <v>6</v>
      </c>
      <c r="D1275" s="370" t="s">
        <v>7</v>
      </c>
      <c r="E1275" s="523" t="s">
        <v>1181</v>
      </c>
      <c r="F1275" s="523"/>
      <c r="G1275" s="354" t="s">
        <v>8</v>
      </c>
      <c r="H1275" s="355" t="s">
        <v>9</v>
      </c>
      <c r="I1275" s="355" t="s">
        <v>10</v>
      </c>
      <c r="J1275" s="320" t="s">
        <v>12</v>
      </c>
    </row>
    <row r="1276" spans="1:10" ht="25.5" customHeight="1">
      <c r="A1276" s="323" t="s">
        <v>1182</v>
      </c>
      <c r="B1276" s="357" t="s">
        <v>433</v>
      </c>
      <c r="C1276" s="371" t="s">
        <v>20</v>
      </c>
      <c r="D1276" s="371" t="s">
        <v>434</v>
      </c>
      <c r="E1276" s="524" t="s">
        <v>1312</v>
      </c>
      <c r="F1276" s="524"/>
      <c r="G1276" s="356" t="s">
        <v>22</v>
      </c>
      <c r="H1276" s="359">
        <v>1</v>
      </c>
      <c r="I1276" s="358">
        <v>23.03</v>
      </c>
      <c r="J1276" s="373">
        <v>23.03</v>
      </c>
    </row>
    <row r="1277" spans="1:10" ht="25.5" customHeight="1">
      <c r="A1277" s="374" t="s">
        <v>1184</v>
      </c>
      <c r="B1277" s="362" t="s">
        <v>1858</v>
      </c>
      <c r="C1277" s="372" t="s">
        <v>20</v>
      </c>
      <c r="D1277" s="372" t="s">
        <v>1859</v>
      </c>
      <c r="E1277" s="503" t="s">
        <v>1187</v>
      </c>
      <c r="F1277" s="503"/>
      <c r="G1277" s="361" t="s">
        <v>28</v>
      </c>
      <c r="H1277" s="364">
        <v>5.9400000000000001E-2</v>
      </c>
      <c r="I1277" s="363">
        <v>24.33</v>
      </c>
      <c r="J1277" s="375">
        <v>1.44</v>
      </c>
    </row>
    <row r="1278" spans="1:10" ht="14.45" customHeight="1">
      <c r="A1278" s="374" t="s">
        <v>1184</v>
      </c>
      <c r="B1278" s="362" t="s">
        <v>1860</v>
      </c>
      <c r="C1278" s="372" t="s">
        <v>20</v>
      </c>
      <c r="D1278" s="372" t="s">
        <v>1861</v>
      </c>
      <c r="E1278" s="503" t="s">
        <v>1187</v>
      </c>
      <c r="F1278" s="503"/>
      <c r="G1278" s="361" t="s">
        <v>28</v>
      </c>
      <c r="H1278" s="364">
        <v>0.26129999999999998</v>
      </c>
      <c r="I1278" s="363">
        <v>28.84</v>
      </c>
      <c r="J1278" s="375">
        <v>7.53</v>
      </c>
    </row>
    <row r="1279" spans="1:10" ht="14.45" customHeight="1">
      <c r="A1279" s="376" t="s">
        <v>1200</v>
      </c>
      <c r="B1279" s="367" t="s">
        <v>1884</v>
      </c>
      <c r="C1279" s="365" t="s">
        <v>20</v>
      </c>
      <c r="D1279" s="365" t="s">
        <v>1885</v>
      </c>
      <c r="E1279" s="502" t="s">
        <v>1203</v>
      </c>
      <c r="F1279" s="502"/>
      <c r="G1279" s="366" t="s">
        <v>62</v>
      </c>
      <c r="H1279" s="369">
        <v>3.9375</v>
      </c>
      <c r="I1279" s="368">
        <v>1.42</v>
      </c>
      <c r="J1279" s="377">
        <v>5.59</v>
      </c>
    </row>
    <row r="1280" spans="1:10" ht="15" customHeight="1">
      <c r="A1280" s="376" t="s">
        <v>1200</v>
      </c>
      <c r="B1280" s="367" t="s">
        <v>1886</v>
      </c>
      <c r="C1280" s="365" t="s">
        <v>20</v>
      </c>
      <c r="D1280" s="365" t="s">
        <v>1887</v>
      </c>
      <c r="E1280" s="502" t="s">
        <v>1203</v>
      </c>
      <c r="F1280" s="502"/>
      <c r="G1280" s="366" t="s">
        <v>62</v>
      </c>
      <c r="H1280" s="369">
        <v>1.25</v>
      </c>
      <c r="I1280" s="368">
        <v>1.44</v>
      </c>
      <c r="J1280" s="377">
        <v>1.8</v>
      </c>
    </row>
    <row r="1281" spans="1:10" ht="39.6" customHeight="1">
      <c r="A1281" s="376" t="s">
        <v>1200</v>
      </c>
      <c r="B1281" s="367" t="s">
        <v>1888</v>
      </c>
      <c r="C1281" s="365" t="s">
        <v>20</v>
      </c>
      <c r="D1281" s="365" t="s">
        <v>1889</v>
      </c>
      <c r="E1281" s="502" t="s">
        <v>1203</v>
      </c>
      <c r="F1281" s="502"/>
      <c r="G1281" s="366" t="s">
        <v>22</v>
      </c>
      <c r="H1281" s="369">
        <v>0.15629999999999999</v>
      </c>
      <c r="I1281" s="368">
        <v>11.61</v>
      </c>
      <c r="J1281" s="377">
        <v>1.81</v>
      </c>
    </row>
    <row r="1282" spans="1:10" ht="26.45" customHeight="1">
      <c r="A1282" s="376" t="s">
        <v>1200</v>
      </c>
      <c r="B1282" s="367" t="s">
        <v>1890</v>
      </c>
      <c r="C1282" s="365" t="s">
        <v>20</v>
      </c>
      <c r="D1282" s="365" t="s">
        <v>1891</v>
      </c>
      <c r="E1282" s="502" t="s">
        <v>1203</v>
      </c>
      <c r="F1282" s="502"/>
      <c r="G1282" s="366" t="s">
        <v>22</v>
      </c>
      <c r="H1282" s="369">
        <v>0.625</v>
      </c>
      <c r="I1282" s="368">
        <v>5.52</v>
      </c>
      <c r="J1282" s="377">
        <v>3.45</v>
      </c>
    </row>
    <row r="1283" spans="1:10" ht="26.45" customHeight="1">
      <c r="A1283" s="376" t="s">
        <v>1200</v>
      </c>
      <c r="B1283" s="367" t="s">
        <v>1892</v>
      </c>
      <c r="C1283" s="365" t="s">
        <v>20</v>
      </c>
      <c r="D1283" s="365" t="s">
        <v>1893</v>
      </c>
      <c r="E1283" s="502" t="s">
        <v>1203</v>
      </c>
      <c r="F1283" s="502"/>
      <c r="G1283" s="366" t="s">
        <v>62</v>
      </c>
      <c r="H1283" s="369">
        <v>3.9375</v>
      </c>
      <c r="I1283" s="368">
        <v>0.36</v>
      </c>
      <c r="J1283" s="377">
        <v>1.41</v>
      </c>
    </row>
    <row r="1284" spans="1:10" ht="26.45" customHeight="1">
      <c r="A1284" s="378"/>
      <c r="B1284" s="381"/>
      <c r="C1284" s="381"/>
      <c r="D1284" s="381"/>
      <c r="E1284" s="381" t="s">
        <v>1213</v>
      </c>
      <c r="F1284" s="379">
        <v>5.8</v>
      </c>
      <c r="G1284" s="381" t="s">
        <v>1214</v>
      </c>
      <c r="H1284" s="379">
        <v>0</v>
      </c>
      <c r="I1284" s="381" t="s">
        <v>1215</v>
      </c>
      <c r="J1284" s="380">
        <v>5.8</v>
      </c>
    </row>
    <row r="1285" spans="1:10" ht="25.5" customHeight="1" thickBot="1">
      <c r="A1285" s="378"/>
      <c r="B1285" s="381"/>
      <c r="C1285" s="381"/>
      <c r="D1285" s="381"/>
      <c r="E1285" s="381" t="s">
        <v>1216</v>
      </c>
      <c r="F1285" s="379">
        <v>6.63</v>
      </c>
      <c r="G1285" s="381"/>
      <c r="H1285" s="525" t="s">
        <v>1217</v>
      </c>
      <c r="I1285" s="525"/>
      <c r="J1285" s="380">
        <v>29.66</v>
      </c>
    </row>
    <row r="1286" spans="1:10" ht="25.5" customHeight="1" thickTop="1">
      <c r="A1286" s="382"/>
      <c r="B1286" s="360"/>
      <c r="C1286" s="360"/>
      <c r="D1286" s="360"/>
      <c r="E1286" s="360"/>
      <c r="F1286" s="360"/>
      <c r="G1286" s="360"/>
      <c r="H1286" s="360"/>
      <c r="I1286" s="360"/>
      <c r="J1286" s="383"/>
    </row>
    <row r="1287" spans="1:10" ht="14.45" customHeight="1">
      <c r="A1287" s="319" t="s">
        <v>435</v>
      </c>
      <c r="B1287" s="355" t="s">
        <v>5</v>
      </c>
      <c r="C1287" s="370" t="s">
        <v>6</v>
      </c>
      <c r="D1287" s="370" t="s">
        <v>7</v>
      </c>
      <c r="E1287" s="523" t="s">
        <v>1181</v>
      </c>
      <c r="F1287" s="523"/>
      <c r="G1287" s="354" t="s">
        <v>8</v>
      </c>
      <c r="H1287" s="355" t="s">
        <v>9</v>
      </c>
      <c r="I1287" s="355" t="s">
        <v>10</v>
      </c>
      <c r="J1287" s="320" t="s">
        <v>12</v>
      </c>
    </row>
    <row r="1288" spans="1:10" ht="38.25">
      <c r="A1288" s="323" t="s">
        <v>1182</v>
      </c>
      <c r="B1288" s="357" t="s">
        <v>436</v>
      </c>
      <c r="C1288" s="371" t="s">
        <v>20</v>
      </c>
      <c r="D1288" s="371" t="s">
        <v>437</v>
      </c>
      <c r="E1288" s="524" t="s">
        <v>1324</v>
      </c>
      <c r="F1288" s="524"/>
      <c r="G1288" s="356" t="s">
        <v>22</v>
      </c>
      <c r="H1288" s="359">
        <v>1</v>
      </c>
      <c r="I1288" s="358">
        <v>13.9</v>
      </c>
      <c r="J1288" s="373">
        <v>13.9</v>
      </c>
    </row>
    <row r="1289" spans="1:10" ht="25.5">
      <c r="A1289" s="374" t="s">
        <v>1184</v>
      </c>
      <c r="B1289" s="362" t="s">
        <v>1858</v>
      </c>
      <c r="C1289" s="372" t="s">
        <v>20</v>
      </c>
      <c r="D1289" s="372" t="s">
        <v>1859</v>
      </c>
      <c r="E1289" s="503" t="s">
        <v>1187</v>
      </c>
      <c r="F1289" s="503"/>
      <c r="G1289" s="361" t="s">
        <v>28</v>
      </c>
      <c r="H1289" s="364">
        <v>0.16600000000000001</v>
      </c>
      <c r="I1289" s="363">
        <v>24.33</v>
      </c>
      <c r="J1289" s="375">
        <v>4.03</v>
      </c>
    </row>
    <row r="1290" spans="1:10" ht="14.45" customHeight="1">
      <c r="A1290" s="374" t="s">
        <v>1184</v>
      </c>
      <c r="B1290" s="362" t="s">
        <v>1860</v>
      </c>
      <c r="C1290" s="372" t="s">
        <v>20</v>
      </c>
      <c r="D1290" s="372" t="s">
        <v>1861</v>
      </c>
      <c r="E1290" s="503" t="s">
        <v>1187</v>
      </c>
      <c r="F1290" s="503"/>
      <c r="G1290" s="361" t="s">
        <v>28</v>
      </c>
      <c r="H1290" s="364">
        <v>0.16600000000000001</v>
      </c>
      <c r="I1290" s="363">
        <v>28.84</v>
      </c>
      <c r="J1290" s="375">
        <v>4.78</v>
      </c>
    </row>
    <row r="1291" spans="1:10" ht="26.45" customHeight="1">
      <c r="A1291" s="376" t="s">
        <v>1200</v>
      </c>
      <c r="B1291" s="367" t="s">
        <v>1894</v>
      </c>
      <c r="C1291" s="365" t="s">
        <v>20</v>
      </c>
      <c r="D1291" s="365" t="s">
        <v>1895</v>
      </c>
      <c r="E1291" s="502" t="s">
        <v>1203</v>
      </c>
      <c r="F1291" s="502"/>
      <c r="G1291" s="366" t="s">
        <v>22</v>
      </c>
      <c r="H1291" s="369">
        <v>1.0169999999999999</v>
      </c>
      <c r="I1291" s="368">
        <v>5.01</v>
      </c>
      <c r="J1291" s="377">
        <v>5.09</v>
      </c>
    </row>
    <row r="1292" spans="1:10" ht="26.45" customHeight="1">
      <c r="A1292" s="378"/>
      <c r="B1292" s="381"/>
      <c r="C1292" s="381"/>
      <c r="D1292" s="381"/>
      <c r="E1292" s="381" t="s">
        <v>1213</v>
      </c>
      <c r="F1292" s="379">
        <v>5.54</v>
      </c>
      <c r="G1292" s="381" t="s">
        <v>1214</v>
      </c>
      <c r="H1292" s="379">
        <v>0</v>
      </c>
      <c r="I1292" s="381" t="s">
        <v>1215</v>
      </c>
      <c r="J1292" s="380">
        <v>5.54</v>
      </c>
    </row>
    <row r="1293" spans="1:10" ht="39.6" customHeight="1" thickBot="1">
      <c r="A1293" s="378"/>
      <c r="B1293" s="381"/>
      <c r="C1293" s="381"/>
      <c r="D1293" s="381"/>
      <c r="E1293" s="381" t="s">
        <v>1216</v>
      </c>
      <c r="F1293" s="379">
        <v>4</v>
      </c>
      <c r="G1293" s="381"/>
      <c r="H1293" s="525" t="s">
        <v>1217</v>
      </c>
      <c r="I1293" s="525"/>
      <c r="J1293" s="380">
        <v>17.899999999999999</v>
      </c>
    </row>
    <row r="1294" spans="1:10" ht="25.5" customHeight="1" thickTop="1">
      <c r="A1294" s="382"/>
      <c r="B1294" s="360"/>
      <c r="C1294" s="360"/>
      <c r="D1294" s="360"/>
      <c r="E1294" s="360"/>
      <c r="F1294" s="360"/>
      <c r="G1294" s="360"/>
      <c r="H1294" s="360"/>
      <c r="I1294" s="360"/>
      <c r="J1294" s="383"/>
    </row>
    <row r="1295" spans="1:10" ht="26.45" customHeight="1">
      <c r="A1295" s="319" t="s">
        <v>438</v>
      </c>
      <c r="B1295" s="355" t="s">
        <v>5</v>
      </c>
      <c r="C1295" s="370" t="s">
        <v>6</v>
      </c>
      <c r="D1295" s="370" t="s">
        <v>7</v>
      </c>
      <c r="E1295" s="523" t="s">
        <v>1181</v>
      </c>
      <c r="F1295" s="523"/>
      <c r="G1295" s="354" t="s">
        <v>8</v>
      </c>
      <c r="H1295" s="355" t="s">
        <v>9</v>
      </c>
      <c r="I1295" s="355" t="s">
        <v>10</v>
      </c>
      <c r="J1295" s="320" t="s">
        <v>12</v>
      </c>
    </row>
    <row r="1296" spans="1:10" ht="52.9" customHeight="1">
      <c r="A1296" s="323" t="s">
        <v>1182</v>
      </c>
      <c r="B1296" s="357" t="s">
        <v>439</v>
      </c>
      <c r="C1296" s="371" t="s">
        <v>20</v>
      </c>
      <c r="D1296" s="371" t="s">
        <v>440</v>
      </c>
      <c r="E1296" s="524" t="s">
        <v>1896</v>
      </c>
      <c r="F1296" s="524"/>
      <c r="G1296" s="356" t="s">
        <v>22</v>
      </c>
      <c r="H1296" s="359">
        <v>1</v>
      </c>
      <c r="I1296" s="358">
        <v>14.08</v>
      </c>
      <c r="J1296" s="373">
        <v>14.08</v>
      </c>
    </row>
    <row r="1297" spans="1:10" ht="52.9" customHeight="1">
      <c r="A1297" s="374" t="s">
        <v>1184</v>
      </c>
      <c r="B1297" s="362" t="s">
        <v>1858</v>
      </c>
      <c r="C1297" s="372" t="s">
        <v>20</v>
      </c>
      <c r="D1297" s="372" t="s">
        <v>1859</v>
      </c>
      <c r="E1297" s="503" t="s">
        <v>1187</v>
      </c>
      <c r="F1297" s="503"/>
      <c r="G1297" s="361" t="s">
        <v>28</v>
      </c>
      <c r="H1297" s="364">
        <v>9.4500000000000001E-2</v>
      </c>
      <c r="I1297" s="363">
        <v>24.33</v>
      </c>
      <c r="J1297" s="375">
        <v>2.29</v>
      </c>
    </row>
    <row r="1298" spans="1:10" ht="25.5">
      <c r="A1298" s="374" t="s">
        <v>1184</v>
      </c>
      <c r="B1298" s="362" t="s">
        <v>1860</v>
      </c>
      <c r="C1298" s="372" t="s">
        <v>20</v>
      </c>
      <c r="D1298" s="372" t="s">
        <v>1861</v>
      </c>
      <c r="E1298" s="503" t="s">
        <v>1187</v>
      </c>
      <c r="F1298" s="503"/>
      <c r="G1298" s="361" t="s">
        <v>28</v>
      </c>
      <c r="H1298" s="364">
        <v>9.4500000000000001E-2</v>
      </c>
      <c r="I1298" s="363">
        <v>28.84</v>
      </c>
      <c r="J1298" s="375">
        <v>2.72</v>
      </c>
    </row>
    <row r="1299" spans="1:10" ht="26.45" customHeight="1">
      <c r="A1299" s="376" t="s">
        <v>1200</v>
      </c>
      <c r="B1299" s="367" t="s">
        <v>1897</v>
      </c>
      <c r="C1299" s="365" t="s">
        <v>20</v>
      </c>
      <c r="D1299" s="365" t="s">
        <v>1898</v>
      </c>
      <c r="E1299" s="502" t="s">
        <v>1203</v>
      </c>
      <c r="F1299" s="502"/>
      <c r="G1299" s="366" t="s">
        <v>22</v>
      </c>
      <c r="H1299" s="369">
        <v>1.1000000000000001</v>
      </c>
      <c r="I1299" s="368">
        <v>8.25</v>
      </c>
      <c r="J1299" s="377">
        <v>9.07</v>
      </c>
    </row>
    <row r="1300" spans="1:10" ht="26.45" customHeight="1">
      <c r="A1300" s="378"/>
      <c r="B1300" s="381"/>
      <c r="C1300" s="381"/>
      <c r="D1300" s="381"/>
      <c r="E1300" s="381" t="s">
        <v>1213</v>
      </c>
      <c r="F1300" s="379">
        <v>3.15</v>
      </c>
      <c r="G1300" s="381" t="s">
        <v>1214</v>
      </c>
      <c r="H1300" s="379">
        <v>0</v>
      </c>
      <c r="I1300" s="381" t="s">
        <v>1215</v>
      </c>
      <c r="J1300" s="380">
        <v>3.15</v>
      </c>
    </row>
    <row r="1301" spans="1:10" ht="26.45" customHeight="1" thickBot="1">
      <c r="A1301" s="378"/>
      <c r="B1301" s="381"/>
      <c r="C1301" s="381"/>
      <c r="D1301" s="381"/>
      <c r="E1301" s="381" t="s">
        <v>1216</v>
      </c>
      <c r="F1301" s="379">
        <v>4.05</v>
      </c>
      <c r="G1301" s="381"/>
      <c r="H1301" s="525" t="s">
        <v>1217</v>
      </c>
      <c r="I1301" s="525"/>
      <c r="J1301" s="380">
        <v>18.13</v>
      </c>
    </row>
    <row r="1302" spans="1:10" ht="26.45" customHeight="1" thickTop="1">
      <c r="A1302" s="382"/>
      <c r="B1302" s="360"/>
      <c r="C1302" s="360"/>
      <c r="D1302" s="360"/>
      <c r="E1302" s="360"/>
      <c r="F1302" s="360"/>
      <c r="G1302" s="360"/>
      <c r="H1302" s="360"/>
      <c r="I1302" s="360"/>
      <c r="J1302" s="383"/>
    </row>
    <row r="1303" spans="1:10" ht="25.5" customHeight="1">
      <c r="A1303" s="319" t="s">
        <v>441</v>
      </c>
      <c r="B1303" s="355" t="s">
        <v>5</v>
      </c>
      <c r="C1303" s="370" t="s">
        <v>6</v>
      </c>
      <c r="D1303" s="370" t="s">
        <v>7</v>
      </c>
      <c r="E1303" s="523" t="s">
        <v>1181</v>
      </c>
      <c r="F1303" s="523"/>
      <c r="G1303" s="354" t="s">
        <v>8</v>
      </c>
      <c r="H1303" s="355" t="s">
        <v>9</v>
      </c>
      <c r="I1303" s="355" t="s">
        <v>10</v>
      </c>
      <c r="J1303" s="320" t="s">
        <v>12</v>
      </c>
    </row>
    <row r="1304" spans="1:10" ht="25.5" customHeight="1">
      <c r="A1304" s="323" t="s">
        <v>1182</v>
      </c>
      <c r="B1304" s="357" t="s">
        <v>442</v>
      </c>
      <c r="C1304" s="371" t="s">
        <v>20</v>
      </c>
      <c r="D1304" s="371" t="s">
        <v>443</v>
      </c>
      <c r="E1304" s="524" t="s">
        <v>1896</v>
      </c>
      <c r="F1304" s="524"/>
      <c r="G1304" s="356" t="s">
        <v>22</v>
      </c>
      <c r="H1304" s="359">
        <v>1</v>
      </c>
      <c r="I1304" s="358">
        <v>20.73</v>
      </c>
      <c r="J1304" s="373">
        <v>20.73</v>
      </c>
    </row>
    <row r="1305" spans="1:10" ht="14.45" customHeight="1">
      <c r="A1305" s="374" t="s">
        <v>1184</v>
      </c>
      <c r="B1305" s="362" t="s">
        <v>1858</v>
      </c>
      <c r="C1305" s="372" t="s">
        <v>20</v>
      </c>
      <c r="D1305" s="372" t="s">
        <v>1859</v>
      </c>
      <c r="E1305" s="503" t="s">
        <v>1187</v>
      </c>
      <c r="F1305" s="503"/>
      <c r="G1305" s="361" t="s">
        <v>28</v>
      </c>
      <c r="H1305" s="364">
        <v>0.15110000000000001</v>
      </c>
      <c r="I1305" s="363">
        <v>24.33</v>
      </c>
      <c r="J1305" s="375">
        <v>3.67</v>
      </c>
    </row>
    <row r="1306" spans="1:10" ht="25.5" customHeight="1">
      <c r="A1306" s="374" t="s">
        <v>1184</v>
      </c>
      <c r="B1306" s="362" t="s">
        <v>1860</v>
      </c>
      <c r="C1306" s="372" t="s">
        <v>20</v>
      </c>
      <c r="D1306" s="372" t="s">
        <v>1861</v>
      </c>
      <c r="E1306" s="503" t="s">
        <v>1187</v>
      </c>
      <c r="F1306" s="503"/>
      <c r="G1306" s="361" t="s">
        <v>28</v>
      </c>
      <c r="H1306" s="364">
        <v>0.15110000000000001</v>
      </c>
      <c r="I1306" s="363">
        <v>28.84</v>
      </c>
      <c r="J1306" s="375">
        <v>4.3499999999999996</v>
      </c>
    </row>
    <row r="1307" spans="1:10" ht="38.25">
      <c r="A1307" s="376" t="s">
        <v>1200</v>
      </c>
      <c r="B1307" s="367" t="s">
        <v>1899</v>
      </c>
      <c r="C1307" s="365" t="s">
        <v>20</v>
      </c>
      <c r="D1307" s="365" t="s">
        <v>1900</v>
      </c>
      <c r="E1307" s="502" t="s">
        <v>1203</v>
      </c>
      <c r="F1307" s="502"/>
      <c r="G1307" s="366" t="s">
        <v>22</v>
      </c>
      <c r="H1307" s="369">
        <v>1.1000000000000001</v>
      </c>
      <c r="I1307" s="368">
        <v>11.56</v>
      </c>
      <c r="J1307" s="377">
        <v>12.71</v>
      </c>
    </row>
    <row r="1308" spans="1:10" ht="26.45" customHeight="1">
      <c r="A1308" s="378"/>
      <c r="B1308" s="381"/>
      <c r="C1308" s="381"/>
      <c r="D1308" s="381"/>
      <c r="E1308" s="381" t="s">
        <v>1213</v>
      </c>
      <c r="F1308" s="379">
        <v>5.04</v>
      </c>
      <c r="G1308" s="381" t="s">
        <v>1214</v>
      </c>
      <c r="H1308" s="379">
        <v>0</v>
      </c>
      <c r="I1308" s="381" t="s">
        <v>1215</v>
      </c>
      <c r="J1308" s="380">
        <v>5.04</v>
      </c>
    </row>
    <row r="1309" spans="1:10" ht="26.45" customHeight="1" thickBot="1">
      <c r="A1309" s="378"/>
      <c r="B1309" s="381"/>
      <c r="C1309" s="381"/>
      <c r="D1309" s="381"/>
      <c r="E1309" s="381" t="s">
        <v>1216</v>
      </c>
      <c r="F1309" s="379">
        <v>5.97</v>
      </c>
      <c r="G1309" s="381"/>
      <c r="H1309" s="525" t="s">
        <v>1217</v>
      </c>
      <c r="I1309" s="525"/>
      <c r="J1309" s="380">
        <v>26.7</v>
      </c>
    </row>
    <row r="1310" spans="1:10" ht="14.45" customHeight="1" thickTop="1">
      <c r="A1310" s="382"/>
      <c r="B1310" s="360"/>
      <c r="C1310" s="360"/>
      <c r="D1310" s="360"/>
      <c r="E1310" s="360"/>
      <c r="F1310" s="360"/>
      <c r="G1310" s="360"/>
      <c r="H1310" s="360"/>
      <c r="I1310" s="360"/>
      <c r="J1310" s="383"/>
    </row>
    <row r="1311" spans="1:10" ht="26.45" customHeight="1">
      <c r="A1311" s="319" t="s">
        <v>444</v>
      </c>
      <c r="B1311" s="355" t="s">
        <v>5</v>
      </c>
      <c r="C1311" s="370" t="s">
        <v>6</v>
      </c>
      <c r="D1311" s="370" t="s">
        <v>7</v>
      </c>
      <c r="E1311" s="523" t="s">
        <v>1181</v>
      </c>
      <c r="F1311" s="523"/>
      <c r="G1311" s="354" t="s">
        <v>8</v>
      </c>
      <c r="H1311" s="355" t="s">
        <v>9</v>
      </c>
      <c r="I1311" s="355" t="s">
        <v>10</v>
      </c>
      <c r="J1311" s="320" t="s">
        <v>12</v>
      </c>
    </row>
    <row r="1312" spans="1:10" ht="25.5" customHeight="1">
      <c r="A1312" s="323" t="s">
        <v>1182</v>
      </c>
      <c r="B1312" s="357" t="s">
        <v>445</v>
      </c>
      <c r="C1312" s="371" t="s">
        <v>20</v>
      </c>
      <c r="D1312" s="371" t="s">
        <v>446</v>
      </c>
      <c r="E1312" s="524" t="s">
        <v>1312</v>
      </c>
      <c r="F1312" s="524"/>
      <c r="G1312" s="356" t="s">
        <v>22</v>
      </c>
      <c r="H1312" s="359">
        <v>1</v>
      </c>
      <c r="I1312" s="358">
        <v>57.62</v>
      </c>
      <c r="J1312" s="373">
        <v>57.62</v>
      </c>
    </row>
    <row r="1313" spans="1:10" ht="25.5" customHeight="1">
      <c r="A1313" s="374" t="s">
        <v>1184</v>
      </c>
      <c r="B1313" s="362" t="s">
        <v>1858</v>
      </c>
      <c r="C1313" s="372" t="s">
        <v>20</v>
      </c>
      <c r="D1313" s="372" t="s">
        <v>1859</v>
      </c>
      <c r="E1313" s="503" t="s">
        <v>1187</v>
      </c>
      <c r="F1313" s="503"/>
      <c r="G1313" s="361" t="s">
        <v>28</v>
      </c>
      <c r="H1313" s="364">
        <v>0.1711</v>
      </c>
      <c r="I1313" s="363">
        <v>24.33</v>
      </c>
      <c r="J1313" s="375">
        <v>4.16</v>
      </c>
    </row>
    <row r="1314" spans="1:10" ht="14.45" customHeight="1">
      <c r="A1314" s="374" t="s">
        <v>1184</v>
      </c>
      <c r="B1314" s="362" t="s">
        <v>1860</v>
      </c>
      <c r="C1314" s="372" t="s">
        <v>20</v>
      </c>
      <c r="D1314" s="372" t="s">
        <v>1861</v>
      </c>
      <c r="E1314" s="503" t="s">
        <v>1187</v>
      </c>
      <c r="F1314" s="503"/>
      <c r="G1314" s="361" t="s">
        <v>28</v>
      </c>
      <c r="H1314" s="364">
        <v>0.75280000000000002</v>
      </c>
      <c r="I1314" s="363">
        <v>28.84</v>
      </c>
      <c r="J1314" s="375">
        <v>21.71</v>
      </c>
    </row>
    <row r="1315" spans="1:10" ht="25.5" customHeight="1">
      <c r="A1315" s="376" t="s">
        <v>1200</v>
      </c>
      <c r="B1315" s="367" t="s">
        <v>1884</v>
      </c>
      <c r="C1315" s="365" t="s">
        <v>20</v>
      </c>
      <c r="D1315" s="365" t="s">
        <v>1885</v>
      </c>
      <c r="E1315" s="502" t="s">
        <v>1203</v>
      </c>
      <c r="F1315" s="502"/>
      <c r="G1315" s="366" t="s">
        <v>62</v>
      </c>
      <c r="H1315" s="369">
        <v>7</v>
      </c>
      <c r="I1315" s="368">
        <v>1.42</v>
      </c>
      <c r="J1315" s="377">
        <v>9.94</v>
      </c>
    </row>
    <row r="1316" spans="1:10" ht="25.5">
      <c r="A1316" s="376" t="s">
        <v>1200</v>
      </c>
      <c r="B1316" s="367" t="s">
        <v>1886</v>
      </c>
      <c r="C1316" s="365" t="s">
        <v>20</v>
      </c>
      <c r="D1316" s="365" t="s">
        <v>1887</v>
      </c>
      <c r="E1316" s="502" t="s">
        <v>1203</v>
      </c>
      <c r="F1316" s="502"/>
      <c r="G1316" s="366" t="s">
        <v>62</v>
      </c>
      <c r="H1316" s="369">
        <v>2.2222</v>
      </c>
      <c r="I1316" s="368">
        <v>1.44</v>
      </c>
      <c r="J1316" s="377">
        <v>3.19</v>
      </c>
    </row>
    <row r="1317" spans="1:10" ht="26.45" customHeight="1">
      <c r="A1317" s="376" t="s">
        <v>1200</v>
      </c>
      <c r="B1317" s="367" t="s">
        <v>1901</v>
      </c>
      <c r="C1317" s="365" t="s">
        <v>20</v>
      </c>
      <c r="D1317" s="365" t="s">
        <v>1902</v>
      </c>
      <c r="E1317" s="502" t="s">
        <v>1203</v>
      </c>
      <c r="F1317" s="502"/>
      <c r="G1317" s="366" t="s">
        <v>22</v>
      </c>
      <c r="H1317" s="369">
        <v>0.5</v>
      </c>
      <c r="I1317" s="368">
        <v>19.940000000000001</v>
      </c>
      <c r="J1317" s="377">
        <v>9.9700000000000006</v>
      </c>
    </row>
    <row r="1318" spans="1:10" ht="14.45" customHeight="1">
      <c r="A1318" s="376" t="s">
        <v>1200</v>
      </c>
      <c r="B1318" s="367" t="s">
        <v>1890</v>
      </c>
      <c r="C1318" s="365" t="s">
        <v>20</v>
      </c>
      <c r="D1318" s="365" t="s">
        <v>1891</v>
      </c>
      <c r="E1318" s="502" t="s">
        <v>1203</v>
      </c>
      <c r="F1318" s="502"/>
      <c r="G1318" s="366" t="s">
        <v>22</v>
      </c>
      <c r="H1318" s="369">
        <v>1.1111</v>
      </c>
      <c r="I1318" s="368">
        <v>5.52</v>
      </c>
      <c r="J1318" s="377">
        <v>6.13</v>
      </c>
    </row>
    <row r="1319" spans="1:10" ht="26.45" customHeight="1">
      <c r="A1319" s="376" t="s">
        <v>1200</v>
      </c>
      <c r="B1319" s="367" t="s">
        <v>1892</v>
      </c>
      <c r="C1319" s="365" t="s">
        <v>20</v>
      </c>
      <c r="D1319" s="365" t="s">
        <v>1893</v>
      </c>
      <c r="E1319" s="502" t="s">
        <v>1203</v>
      </c>
      <c r="F1319" s="502"/>
      <c r="G1319" s="366" t="s">
        <v>62</v>
      </c>
      <c r="H1319" s="369">
        <v>7</v>
      </c>
      <c r="I1319" s="368">
        <v>0.36</v>
      </c>
      <c r="J1319" s="377">
        <v>2.52</v>
      </c>
    </row>
    <row r="1320" spans="1:10" ht="26.45" customHeight="1">
      <c r="A1320" s="378"/>
      <c r="B1320" s="381"/>
      <c r="C1320" s="381"/>
      <c r="D1320" s="381"/>
      <c r="E1320" s="381" t="s">
        <v>1213</v>
      </c>
      <c r="F1320" s="379">
        <v>16.75</v>
      </c>
      <c r="G1320" s="381" t="s">
        <v>1214</v>
      </c>
      <c r="H1320" s="379">
        <v>0</v>
      </c>
      <c r="I1320" s="381" t="s">
        <v>1215</v>
      </c>
      <c r="J1320" s="380">
        <v>16.75</v>
      </c>
    </row>
    <row r="1321" spans="1:10" ht="39.6" customHeight="1" thickBot="1">
      <c r="A1321" s="378"/>
      <c r="B1321" s="381"/>
      <c r="C1321" s="381"/>
      <c r="D1321" s="381"/>
      <c r="E1321" s="381" t="s">
        <v>1216</v>
      </c>
      <c r="F1321" s="379">
        <v>16.600000000000001</v>
      </c>
      <c r="G1321" s="381"/>
      <c r="H1321" s="525" t="s">
        <v>1217</v>
      </c>
      <c r="I1321" s="525"/>
      <c r="J1321" s="380">
        <v>74.22</v>
      </c>
    </row>
    <row r="1322" spans="1:10" ht="25.5" customHeight="1" thickTop="1">
      <c r="A1322" s="382"/>
      <c r="B1322" s="360"/>
      <c r="C1322" s="360"/>
      <c r="D1322" s="360"/>
      <c r="E1322" s="360"/>
      <c r="F1322" s="360"/>
      <c r="G1322" s="360"/>
      <c r="H1322" s="360"/>
      <c r="I1322" s="360"/>
      <c r="J1322" s="383"/>
    </row>
    <row r="1323" spans="1:10" ht="26.45" customHeight="1">
      <c r="A1323" s="319" t="s">
        <v>449</v>
      </c>
      <c r="B1323" s="355" t="s">
        <v>5</v>
      </c>
      <c r="C1323" s="370" t="s">
        <v>6</v>
      </c>
      <c r="D1323" s="370" t="s">
        <v>7</v>
      </c>
      <c r="E1323" s="523" t="s">
        <v>1181</v>
      </c>
      <c r="F1323" s="523"/>
      <c r="G1323" s="354" t="s">
        <v>8</v>
      </c>
      <c r="H1323" s="355" t="s">
        <v>9</v>
      </c>
      <c r="I1323" s="355" t="s">
        <v>10</v>
      </c>
      <c r="J1323" s="320" t="s">
        <v>12</v>
      </c>
    </row>
    <row r="1324" spans="1:10" ht="52.9" customHeight="1">
      <c r="A1324" s="323" t="s">
        <v>1182</v>
      </c>
      <c r="B1324" s="357" t="s">
        <v>450</v>
      </c>
      <c r="C1324" s="371" t="s">
        <v>20</v>
      </c>
      <c r="D1324" s="371" t="s">
        <v>451</v>
      </c>
      <c r="E1324" s="524" t="s">
        <v>1274</v>
      </c>
      <c r="F1324" s="524"/>
      <c r="G1324" s="356" t="s">
        <v>62</v>
      </c>
      <c r="H1324" s="359">
        <v>1</v>
      </c>
      <c r="I1324" s="358">
        <v>12.41</v>
      </c>
      <c r="J1324" s="373">
        <v>12.41</v>
      </c>
    </row>
    <row r="1325" spans="1:10" ht="52.9" customHeight="1">
      <c r="A1325" s="374" t="s">
        <v>1184</v>
      </c>
      <c r="B1325" s="362" t="s">
        <v>1858</v>
      </c>
      <c r="C1325" s="372" t="s">
        <v>20</v>
      </c>
      <c r="D1325" s="372" t="s">
        <v>1859</v>
      </c>
      <c r="E1325" s="503" t="s">
        <v>1187</v>
      </c>
      <c r="F1325" s="503"/>
      <c r="G1325" s="361" t="s">
        <v>28</v>
      </c>
      <c r="H1325" s="364">
        <v>4.7600000000000003E-2</v>
      </c>
      <c r="I1325" s="363">
        <v>24.33</v>
      </c>
      <c r="J1325" s="375">
        <v>1.1499999999999999</v>
      </c>
    </row>
    <row r="1326" spans="1:10" ht="39.6" customHeight="1">
      <c r="A1326" s="374" t="s">
        <v>1184</v>
      </c>
      <c r="B1326" s="362" t="s">
        <v>1860</v>
      </c>
      <c r="C1326" s="372" t="s">
        <v>20</v>
      </c>
      <c r="D1326" s="372" t="s">
        <v>1861</v>
      </c>
      <c r="E1326" s="503" t="s">
        <v>1187</v>
      </c>
      <c r="F1326" s="503"/>
      <c r="G1326" s="361" t="s">
        <v>28</v>
      </c>
      <c r="H1326" s="364">
        <v>4.7600000000000003E-2</v>
      </c>
      <c r="I1326" s="363">
        <v>28.84</v>
      </c>
      <c r="J1326" s="375">
        <v>1.37</v>
      </c>
    </row>
    <row r="1327" spans="1:10" ht="26.45" customHeight="1">
      <c r="A1327" s="376" t="s">
        <v>1200</v>
      </c>
      <c r="B1327" s="367" t="s">
        <v>1903</v>
      </c>
      <c r="C1327" s="365" t="s">
        <v>20</v>
      </c>
      <c r="D1327" s="365" t="s">
        <v>1904</v>
      </c>
      <c r="E1327" s="502" t="s">
        <v>1203</v>
      </c>
      <c r="F1327" s="502"/>
      <c r="G1327" s="366" t="s">
        <v>62</v>
      </c>
      <c r="H1327" s="369">
        <v>1</v>
      </c>
      <c r="I1327" s="368">
        <v>0.86</v>
      </c>
      <c r="J1327" s="377">
        <v>0.86</v>
      </c>
    </row>
    <row r="1328" spans="1:10" ht="26.45" customHeight="1">
      <c r="A1328" s="376" t="s">
        <v>1200</v>
      </c>
      <c r="B1328" s="367" t="s">
        <v>1905</v>
      </c>
      <c r="C1328" s="365" t="s">
        <v>20</v>
      </c>
      <c r="D1328" s="365" t="s">
        <v>1906</v>
      </c>
      <c r="E1328" s="502" t="s">
        <v>1203</v>
      </c>
      <c r="F1328" s="502"/>
      <c r="G1328" s="366" t="s">
        <v>62</v>
      </c>
      <c r="H1328" s="369">
        <v>1</v>
      </c>
      <c r="I1328" s="368">
        <v>9.0299999999999994</v>
      </c>
      <c r="J1328" s="377">
        <v>9.0299999999999994</v>
      </c>
    </row>
    <row r="1329" spans="1:10" ht="26.45" customHeight="1">
      <c r="A1329" s="378"/>
      <c r="B1329" s="381"/>
      <c r="C1329" s="381"/>
      <c r="D1329" s="381"/>
      <c r="E1329" s="381" t="s">
        <v>1213</v>
      </c>
      <c r="F1329" s="379">
        <v>1.58</v>
      </c>
      <c r="G1329" s="381" t="s">
        <v>1214</v>
      </c>
      <c r="H1329" s="379">
        <v>0</v>
      </c>
      <c r="I1329" s="381" t="s">
        <v>1215</v>
      </c>
      <c r="J1329" s="380">
        <v>1.58</v>
      </c>
    </row>
    <row r="1330" spans="1:10" ht="26.45" customHeight="1" thickBot="1">
      <c r="A1330" s="378"/>
      <c r="B1330" s="381"/>
      <c r="C1330" s="381"/>
      <c r="D1330" s="381"/>
      <c r="E1330" s="381" t="s">
        <v>1216</v>
      </c>
      <c r="F1330" s="379">
        <v>3.57</v>
      </c>
      <c r="G1330" s="381"/>
      <c r="H1330" s="525" t="s">
        <v>1217</v>
      </c>
      <c r="I1330" s="525"/>
      <c r="J1330" s="380">
        <v>15.98</v>
      </c>
    </row>
    <row r="1331" spans="1:10" ht="25.5" customHeight="1" thickTop="1">
      <c r="A1331" s="382"/>
      <c r="B1331" s="360"/>
      <c r="C1331" s="360"/>
      <c r="D1331" s="360"/>
      <c r="E1331" s="360"/>
      <c r="F1331" s="360"/>
      <c r="G1331" s="360"/>
      <c r="H1331" s="360"/>
      <c r="I1331" s="360"/>
      <c r="J1331" s="383"/>
    </row>
    <row r="1332" spans="1:10" ht="14.45" customHeight="1">
      <c r="A1332" s="319" t="s">
        <v>452</v>
      </c>
      <c r="B1332" s="355" t="s">
        <v>5</v>
      </c>
      <c r="C1332" s="370" t="s">
        <v>6</v>
      </c>
      <c r="D1332" s="370" t="s">
        <v>7</v>
      </c>
      <c r="E1332" s="523" t="s">
        <v>1181</v>
      </c>
      <c r="F1332" s="523"/>
      <c r="G1332" s="354" t="s">
        <v>8</v>
      </c>
      <c r="H1332" s="355" t="s">
        <v>9</v>
      </c>
      <c r="I1332" s="355" t="s">
        <v>10</v>
      </c>
      <c r="J1332" s="320" t="s">
        <v>12</v>
      </c>
    </row>
    <row r="1333" spans="1:10" ht="25.5" customHeight="1">
      <c r="A1333" s="323" t="s">
        <v>1182</v>
      </c>
      <c r="B1333" s="357" t="s">
        <v>453</v>
      </c>
      <c r="C1333" s="371" t="s">
        <v>20</v>
      </c>
      <c r="D1333" s="371" t="s">
        <v>454</v>
      </c>
      <c r="E1333" s="524" t="s">
        <v>1274</v>
      </c>
      <c r="F1333" s="524"/>
      <c r="G1333" s="356" t="s">
        <v>62</v>
      </c>
      <c r="H1333" s="359">
        <v>1</v>
      </c>
      <c r="I1333" s="358">
        <v>13.67</v>
      </c>
      <c r="J1333" s="373">
        <v>13.67</v>
      </c>
    </row>
    <row r="1334" spans="1:10" ht="25.5">
      <c r="A1334" s="374" t="s">
        <v>1184</v>
      </c>
      <c r="B1334" s="362" t="s">
        <v>1858</v>
      </c>
      <c r="C1334" s="372" t="s">
        <v>20</v>
      </c>
      <c r="D1334" s="372" t="s">
        <v>1859</v>
      </c>
      <c r="E1334" s="503" t="s">
        <v>1187</v>
      </c>
      <c r="F1334" s="503"/>
      <c r="G1334" s="361" t="s">
        <v>28</v>
      </c>
      <c r="H1334" s="364">
        <v>6.6299999999999998E-2</v>
      </c>
      <c r="I1334" s="363">
        <v>24.33</v>
      </c>
      <c r="J1334" s="375">
        <v>1.61</v>
      </c>
    </row>
    <row r="1335" spans="1:10" ht="39.6" customHeight="1">
      <c r="A1335" s="374" t="s">
        <v>1184</v>
      </c>
      <c r="B1335" s="362" t="s">
        <v>1860</v>
      </c>
      <c r="C1335" s="372" t="s">
        <v>20</v>
      </c>
      <c r="D1335" s="372" t="s">
        <v>1861</v>
      </c>
      <c r="E1335" s="503" t="s">
        <v>1187</v>
      </c>
      <c r="F1335" s="503"/>
      <c r="G1335" s="361" t="s">
        <v>28</v>
      </c>
      <c r="H1335" s="364">
        <v>6.6299999999999998E-2</v>
      </c>
      <c r="I1335" s="363">
        <v>28.84</v>
      </c>
      <c r="J1335" s="375">
        <v>1.91</v>
      </c>
    </row>
    <row r="1336" spans="1:10" ht="26.45" customHeight="1">
      <c r="A1336" s="376" t="s">
        <v>1200</v>
      </c>
      <c r="B1336" s="367" t="s">
        <v>1907</v>
      </c>
      <c r="C1336" s="365" t="s">
        <v>20</v>
      </c>
      <c r="D1336" s="365" t="s">
        <v>1908</v>
      </c>
      <c r="E1336" s="502" t="s">
        <v>1203</v>
      </c>
      <c r="F1336" s="502"/>
      <c r="G1336" s="366" t="s">
        <v>62</v>
      </c>
      <c r="H1336" s="369">
        <v>1</v>
      </c>
      <c r="I1336" s="368">
        <v>1.1200000000000001</v>
      </c>
      <c r="J1336" s="377">
        <v>1.1200000000000001</v>
      </c>
    </row>
    <row r="1337" spans="1:10" ht="26.45" customHeight="1">
      <c r="A1337" s="376" t="s">
        <v>1200</v>
      </c>
      <c r="B1337" s="367" t="s">
        <v>1905</v>
      </c>
      <c r="C1337" s="365" t="s">
        <v>20</v>
      </c>
      <c r="D1337" s="365" t="s">
        <v>1906</v>
      </c>
      <c r="E1337" s="502" t="s">
        <v>1203</v>
      </c>
      <c r="F1337" s="502"/>
      <c r="G1337" s="366" t="s">
        <v>62</v>
      </c>
      <c r="H1337" s="369">
        <v>1</v>
      </c>
      <c r="I1337" s="368">
        <v>9.0299999999999994</v>
      </c>
      <c r="J1337" s="377">
        <v>9.0299999999999994</v>
      </c>
    </row>
    <row r="1338" spans="1:10" ht="14.45" customHeight="1">
      <c r="A1338" s="378"/>
      <c r="B1338" s="381"/>
      <c r="C1338" s="381"/>
      <c r="D1338" s="381"/>
      <c r="E1338" s="381" t="s">
        <v>1213</v>
      </c>
      <c r="F1338" s="379">
        <v>2.2000000000000002</v>
      </c>
      <c r="G1338" s="381" t="s">
        <v>1214</v>
      </c>
      <c r="H1338" s="379">
        <v>0</v>
      </c>
      <c r="I1338" s="381" t="s">
        <v>1215</v>
      </c>
      <c r="J1338" s="380">
        <v>2.2000000000000002</v>
      </c>
    </row>
    <row r="1339" spans="1:10" ht="25.5" customHeight="1" thickBot="1">
      <c r="A1339" s="378"/>
      <c r="B1339" s="381"/>
      <c r="C1339" s="381"/>
      <c r="D1339" s="381"/>
      <c r="E1339" s="381" t="s">
        <v>1216</v>
      </c>
      <c r="F1339" s="379">
        <v>3.93</v>
      </c>
      <c r="G1339" s="381"/>
      <c r="H1339" s="525" t="s">
        <v>1217</v>
      </c>
      <c r="I1339" s="525"/>
      <c r="J1339" s="380">
        <v>17.600000000000001</v>
      </c>
    </row>
    <row r="1340" spans="1:10" ht="25.5" customHeight="1" thickTop="1">
      <c r="A1340" s="382"/>
      <c r="B1340" s="360"/>
      <c r="C1340" s="360"/>
      <c r="D1340" s="360"/>
      <c r="E1340" s="360"/>
      <c r="F1340" s="360"/>
      <c r="G1340" s="360"/>
      <c r="H1340" s="360"/>
      <c r="I1340" s="360"/>
      <c r="J1340" s="383"/>
    </row>
    <row r="1341" spans="1:10" ht="39.6" customHeight="1">
      <c r="A1341" s="319" t="s">
        <v>455</v>
      </c>
      <c r="B1341" s="355" t="s">
        <v>5</v>
      </c>
      <c r="C1341" s="370" t="s">
        <v>6</v>
      </c>
      <c r="D1341" s="370" t="s">
        <v>7</v>
      </c>
      <c r="E1341" s="523" t="s">
        <v>1181</v>
      </c>
      <c r="F1341" s="523"/>
      <c r="G1341" s="354" t="s">
        <v>8</v>
      </c>
      <c r="H1341" s="355" t="s">
        <v>9</v>
      </c>
      <c r="I1341" s="355" t="s">
        <v>10</v>
      </c>
      <c r="J1341" s="320" t="s">
        <v>12</v>
      </c>
    </row>
    <row r="1342" spans="1:10" ht="26.45" customHeight="1">
      <c r="A1342" s="323" t="s">
        <v>1182</v>
      </c>
      <c r="B1342" s="357" t="s">
        <v>456</v>
      </c>
      <c r="C1342" s="371" t="s">
        <v>20</v>
      </c>
      <c r="D1342" s="371" t="s">
        <v>457</v>
      </c>
      <c r="E1342" s="524" t="s">
        <v>1274</v>
      </c>
      <c r="F1342" s="524"/>
      <c r="G1342" s="356" t="s">
        <v>62</v>
      </c>
      <c r="H1342" s="359">
        <v>1</v>
      </c>
      <c r="I1342" s="358">
        <v>25.16</v>
      </c>
      <c r="J1342" s="373">
        <v>25.16</v>
      </c>
    </row>
    <row r="1343" spans="1:10" ht="26.45" customHeight="1">
      <c r="A1343" s="374" t="s">
        <v>1184</v>
      </c>
      <c r="B1343" s="362" t="s">
        <v>1858</v>
      </c>
      <c r="C1343" s="372" t="s">
        <v>20</v>
      </c>
      <c r="D1343" s="372" t="s">
        <v>1859</v>
      </c>
      <c r="E1343" s="503" t="s">
        <v>1187</v>
      </c>
      <c r="F1343" s="503"/>
      <c r="G1343" s="361" t="s">
        <v>28</v>
      </c>
      <c r="H1343" s="364">
        <v>0.18920000000000001</v>
      </c>
      <c r="I1343" s="363">
        <v>24.33</v>
      </c>
      <c r="J1343" s="375">
        <v>4.5999999999999996</v>
      </c>
    </row>
    <row r="1344" spans="1:10" ht="39.6" customHeight="1">
      <c r="A1344" s="374" t="s">
        <v>1184</v>
      </c>
      <c r="B1344" s="362" t="s">
        <v>1860</v>
      </c>
      <c r="C1344" s="372" t="s">
        <v>20</v>
      </c>
      <c r="D1344" s="372" t="s">
        <v>1861</v>
      </c>
      <c r="E1344" s="503" t="s">
        <v>1187</v>
      </c>
      <c r="F1344" s="503"/>
      <c r="G1344" s="361" t="s">
        <v>28</v>
      </c>
      <c r="H1344" s="364">
        <v>0.18920000000000001</v>
      </c>
      <c r="I1344" s="363">
        <v>28.84</v>
      </c>
      <c r="J1344" s="375">
        <v>5.45</v>
      </c>
    </row>
    <row r="1345" spans="1:10" ht="26.45" customHeight="1">
      <c r="A1345" s="376" t="s">
        <v>1200</v>
      </c>
      <c r="B1345" s="367" t="s">
        <v>1909</v>
      </c>
      <c r="C1345" s="365" t="s">
        <v>20</v>
      </c>
      <c r="D1345" s="365" t="s">
        <v>1910</v>
      </c>
      <c r="E1345" s="502" t="s">
        <v>1203</v>
      </c>
      <c r="F1345" s="502"/>
      <c r="G1345" s="366" t="s">
        <v>62</v>
      </c>
      <c r="H1345" s="369">
        <v>1</v>
      </c>
      <c r="I1345" s="368">
        <v>1.72</v>
      </c>
      <c r="J1345" s="377">
        <v>1.72</v>
      </c>
    </row>
    <row r="1346" spans="1:10" ht="26.45" customHeight="1">
      <c r="A1346" s="376" t="s">
        <v>1200</v>
      </c>
      <c r="B1346" s="367" t="s">
        <v>1911</v>
      </c>
      <c r="C1346" s="365" t="s">
        <v>20</v>
      </c>
      <c r="D1346" s="365" t="s">
        <v>1912</v>
      </c>
      <c r="E1346" s="502" t="s">
        <v>1203</v>
      </c>
      <c r="F1346" s="502"/>
      <c r="G1346" s="366" t="s">
        <v>62</v>
      </c>
      <c r="H1346" s="369">
        <v>1</v>
      </c>
      <c r="I1346" s="368">
        <v>13.39</v>
      </c>
      <c r="J1346" s="377">
        <v>13.39</v>
      </c>
    </row>
    <row r="1347" spans="1:10" ht="52.9" customHeight="1">
      <c r="A1347" s="378"/>
      <c r="B1347" s="381"/>
      <c r="C1347" s="381"/>
      <c r="D1347" s="381"/>
      <c r="E1347" s="381" t="s">
        <v>1213</v>
      </c>
      <c r="F1347" s="379">
        <v>6.31</v>
      </c>
      <c r="G1347" s="381" t="s">
        <v>1214</v>
      </c>
      <c r="H1347" s="379">
        <v>0</v>
      </c>
      <c r="I1347" s="381" t="s">
        <v>1215</v>
      </c>
      <c r="J1347" s="380">
        <v>6.31</v>
      </c>
    </row>
    <row r="1348" spans="1:10" ht="52.9" customHeight="1" thickBot="1">
      <c r="A1348" s="378"/>
      <c r="B1348" s="381"/>
      <c r="C1348" s="381"/>
      <c r="D1348" s="381"/>
      <c r="E1348" s="381" t="s">
        <v>1216</v>
      </c>
      <c r="F1348" s="379">
        <v>7.25</v>
      </c>
      <c r="G1348" s="381"/>
      <c r="H1348" s="525" t="s">
        <v>1217</v>
      </c>
      <c r="I1348" s="525"/>
      <c r="J1348" s="380">
        <v>32.409999999999997</v>
      </c>
    </row>
    <row r="1349" spans="1:10" ht="14.45" customHeight="1" thickTop="1">
      <c r="A1349" s="382"/>
      <c r="B1349" s="360"/>
      <c r="C1349" s="360"/>
      <c r="D1349" s="360"/>
      <c r="E1349" s="360"/>
      <c r="F1349" s="360"/>
      <c r="G1349" s="360"/>
      <c r="H1349" s="360"/>
      <c r="I1349" s="360"/>
      <c r="J1349" s="383"/>
    </row>
    <row r="1350" spans="1:10" ht="14.45" customHeight="1">
      <c r="A1350" s="319" t="s">
        <v>458</v>
      </c>
      <c r="B1350" s="355" t="s">
        <v>5</v>
      </c>
      <c r="C1350" s="370" t="s">
        <v>6</v>
      </c>
      <c r="D1350" s="370" t="s">
        <v>7</v>
      </c>
      <c r="E1350" s="523" t="s">
        <v>1181</v>
      </c>
      <c r="F1350" s="523"/>
      <c r="G1350" s="354" t="s">
        <v>8</v>
      </c>
      <c r="H1350" s="355" t="s">
        <v>9</v>
      </c>
      <c r="I1350" s="355" t="s">
        <v>10</v>
      </c>
      <c r="J1350" s="320" t="s">
        <v>12</v>
      </c>
    </row>
    <row r="1351" spans="1:10" ht="26.45" customHeight="1">
      <c r="A1351" s="323" t="s">
        <v>1182</v>
      </c>
      <c r="B1351" s="357" t="s">
        <v>459</v>
      </c>
      <c r="C1351" s="371" t="s">
        <v>20</v>
      </c>
      <c r="D1351" s="371" t="s">
        <v>460</v>
      </c>
      <c r="E1351" s="524" t="s">
        <v>1274</v>
      </c>
      <c r="F1351" s="524"/>
      <c r="G1351" s="356" t="s">
        <v>62</v>
      </c>
      <c r="H1351" s="359">
        <v>1</v>
      </c>
      <c r="I1351" s="358">
        <v>58.55</v>
      </c>
      <c r="J1351" s="373">
        <v>58.55</v>
      </c>
    </row>
    <row r="1352" spans="1:10" ht="39.6" customHeight="1">
      <c r="A1352" s="374" t="s">
        <v>1184</v>
      </c>
      <c r="B1352" s="362" t="s">
        <v>1858</v>
      </c>
      <c r="C1352" s="372" t="s">
        <v>20</v>
      </c>
      <c r="D1352" s="372" t="s">
        <v>1859</v>
      </c>
      <c r="E1352" s="503" t="s">
        <v>1187</v>
      </c>
      <c r="F1352" s="503"/>
      <c r="G1352" s="361" t="s">
        <v>28</v>
      </c>
      <c r="H1352" s="364">
        <v>9.5200000000000007E-2</v>
      </c>
      <c r="I1352" s="363">
        <v>24.33</v>
      </c>
      <c r="J1352" s="375">
        <v>2.31</v>
      </c>
    </row>
    <row r="1353" spans="1:10" ht="26.45" customHeight="1">
      <c r="A1353" s="374" t="s">
        <v>1184</v>
      </c>
      <c r="B1353" s="362" t="s">
        <v>1860</v>
      </c>
      <c r="C1353" s="372" t="s">
        <v>20</v>
      </c>
      <c r="D1353" s="372" t="s">
        <v>1861</v>
      </c>
      <c r="E1353" s="503" t="s">
        <v>1187</v>
      </c>
      <c r="F1353" s="503"/>
      <c r="G1353" s="361" t="s">
        <v>28</v>
      </c>
      <c r="H1353" s="364">
        <v>9.5200000000000007E-2</v>
      </c>
      <c r="I1353" s="363">
        <v>28.84</v>
      </c>
      <c r="J1353" s="375">
        <v>2.74</v>
      </c>
    </row>
    <row r="1354" spans="1:10" ht="26.45" customHeight="1">
      <c r="A1354" s="376" t="s">
        <v>1200</v>
      </c>
      <c r="B1354" s="367" t="s">
        <v>1903</v>
      </c>
      <c r="C1354" s="365" t="s">
        <v>20</v>
      </c>
      <c r="D1354" s="365" t="s">
        <v>1904</v>
      </c>
      <c r="E1354" s="502" t="s">
        <v>1203</v>
      </c>
      <c r="F1354" s="502"/>
      <c r="G1354" s="366" t="s">
        <v>62</v>
      </c>
      <c r="H1354" s="369">
        <v>2</v>
      </c>
      <c r="I1354" s="368">
        <v>0.86</v>
      </c>
      <c r="J1354" s="377">
        <v>1.72</v>
      </c>
    </row>
    <row r="1355" spans="1:10" ht="26.45" customHeight="1">
      <c r="A1355" s="376" t="s">
        <v>1200</v>
      </c>
      <c r="B1355" s="367" t="s">
        <v>1913</v>
      </c>
      <c r="C1355" s="365" t="s">
        <v>20</v>
      </c>
      <c r="D1355" s="365" t="s">
        <v>1914</v>
      </c>
      <c r="E1355" s="502" t="s">
        <v>1203</v>
      </c>
      <c r="F1355" s="502"/>
      <c r="G1355" s="366" t="s">
        <v>62</v>
      </c>
      <c r="H1355" s="369">
        <v>1</v>
      </c>
      <c r="I1355" s="368">
        <v>51.78</v>
      </c>
      <c r="J1355" s="377">
        <v>51.78</v>
      </c>
    </row>
    <row r="1356" spans="1:10" ht="38.25" customHeight="1">
      <c r="A1356" s="378"/>
      <c r="B1356" s="381"/>
      <c r="C1356" s="381"/>
      <c r="D1356" s="381"/>
      <c r="E1356" s="381" t="s">
        <v>1213</v>
      </c>
      <c r="F1356" s="379">
        <v>3.17</v>
      </c>
      <c r="G1356" s="381" t="s">
        <v>1214</v>
      </c>
      <c r="H1356" s="379">
        <v>0</v>
      </c>
      <c r="I1356" s="381" t="s">
        <v>1215</v>
      </c>
      <c r="J1356" s="380">
        <v>3.17</v>
      </c>
    </row>
    <row r="1357" spans="1:10" ht="25.5" customHeight="1" thickBot="1">
      <c r="A1357" s="378"/>
      <c r="B1357" s="381"/>
      <c r="C1357" s="381"/>
      <c r="D1357" s="381"/>
      <c r="E1357" s="381" t="s">
        <v>1216</v>
      </c>
      <c r="F1357" s="379">
        <v>16.87</v>
      </c>
      <c r="G1357" s="381"/>
      <c r="H1357" s="525" t="s">
        <v>1217</v>
      </c>
      <c r="I1357" s="525"/>
      <c r="J1357" s="380">
        <v>75.42</v>
      </c>
    </row>
    <row r="1358" spans="1:10" ht="39.6" customHeight="1" thickTop="1">
      <c r="A1358" s="382"/>
      <c r="B1358" s="360"/>
      <c r="C1358" s="360"/>
      <c r="D1358" s="360"/>
      <c r="E1358" s="360"/>
      <c r="F1358" s="360"/>
      <c r="G1358" s="360"/>
      <c r="H1358" s="360"/>
      <c r="I1358" s="360"/>
      <c r="J1358" s="383"/>
    </row>
    <row r="1359" spans="1:10" ht="14.45" customHeight="1">
      <c r="A1359" s="319" t="s">
        <v>461</v>
      </c>
      <c r="B1359" s="355" t="s">
        <v>5</v>
      </c>
      <c r="C1359" s="370" t="s">
        <v>6</v>
      </c>
      <c r="D1359" s="370" t="s">
        <v>7</v>
      </c>
      <c r="E1359" s="523" t="s">
        <v>1181</v>
      </c>
      <c r="F1359" s="523"/>
      <c r="G1359" s="354" t="s">
        <v>8</v>
      </c>
      <c r="H1359" s="355" t="s">
        <v>9</v>
      </c>
      <c r="I1359" s="355" t="s">
        <v>10</v>
      </c>
      <c r="J1359" s="320" t="s">
        <v>12</v>
      </c>
    </row>
    <row r="1360" spans="1:10" ht="14.45" customHeight="1">
      <c r="A1360" s="323" t="s">
        <v>1182</v>
      </c>
      <c r="B1360" s="357" t="s">
        <v>462</v>
      </c>
      <c r="C1360" s="371" t="s">
        <v>20</v>
      </c>
      <c r="D1360" s="371" t="s">
        <v>463</v>
      </c>
      <c r="E1360" s="524" t="s">
        <v>1274</v>
      </c>
      <c r="F1360" s="524"/>
      <c r="G1360" s="356" t="s">
        <v>62</v>
      </c>
      <c r="H1360" s="359">
        <v>1</v>
      </c>
      <c r="I1360" s="358">
        <v>61.06</v>
      </c>
      <c r="J1360" s="373">
        <v>61.06</v>
      </c>
    </row>
    <row r="1361" spans="1:10" ht="25.5">
      <c r="A1361" s="374" t="s">
        <v>1184</v>
      </c>
      <c r="B1361" s="362" t="s">
        <v>1858</v>
      </c>
      <c r="C1361" s="372" t="s">
        <v>20</v>
      </c>
      <c r="D1361" s="372" t="s">
        <v>1859</v>
      </c>
      <c r="E1361" s="503" t="s">
        <v>1187</v>
      </c>
      <c r="F1361" s="503"/>
      <c r="G1361" s="361" t="s">
        <v>28</v>
      </c>
      <c r="H1361" s="364">
        <v>0.13250000000000001</v>
      </c>
      <c r="I1361" s="363">
        <v>24.33</v>
      </c>
      <c r="J1361" s="375">
        <v>3.22</v>
      </c>
    </row>
    <row r="1362" spans="1:10" ht="15" customHeight="1">
      <c r="A1362" s="374" t="s">
        <v>1184</v>
      </c>
      <c r="B1362" s="362" t="s">
        <v>1860</v>
      </c>
      <c r="C1362" s="372" t="s">
        <v>20</v>
      </c>
      <c r="D1362" s="372" t="s">
        <v>1861</v>
      </c>
      <c r="E1362" s="503" t="s">
        <v>1187</v>
      </c>
      <c r="F1362" s="503"/>
      <c r="G1362" s="361" t="s">
        <v>28</v>
      </c>
      <c r="H1362" s="364">
        <v>0.13250000000000001</v>
      </c>
      <c r="I1362" s="363">
        <v>28.84</v>
      </c>
      <c r="J1362" s="375">
        <v>3.82</v>
      </c>
    </row>
    <row r="1363" spans="1:10" ht="26.45" customHeight="1">
      <c r="A1363" s="376" t="s">
        <v>1200</v>
      </c>
      <c r="B1363" s="367" t="s">
        <v>1907</v>
      </c>
      <c r="C1363" s="365" t="s">
        <v>20</v>
      </c>
      <c r="D1363" s="365" t="s">
        <v>1908</v>
      </c>
      <c r="E1363" s="502" t="s">
        <v>1203</v>
      </c>
      <c r="F1363" s="502"/>
      <c r="G1363" s="366" t="s">
        <v>62</v>
      </c>
      <c r="H1363" s="369">
        <v>2</v>
      </c>
      <c r="I1363" s="368">
        <v>1.1200000000000001</v>
      </c>
      <c r="J1363" s="377">
        <v>2.2400000000000002</v>
      </c>
    </row>
    <row r="1364" spans="1:10" ht="26.45" customHeight="1">
      <c r="A1364" s="376" t="s">
        <v>1200</v>
      </c>
      <c r="B1364" s="367" t="s">
        <v>1913</v>
      </c>
      <c r="C1364" s="365" t="s">
        <v>20</v>
      </c>
      <c r="D1364" s="365" t="s">
        <v>1914</v>
      </c>
      <c r="E1364" s="502" t="s">
        <v>1203</v>
      </c>
      <c r="F1364" s="502"/>
      <c r="G1364" s="366" t="s">
        <v>62</v>
      </c>
      <c r="H1364" s="369">
        <v>1</v>
      </c>
      <c r="I1364" s="368">
        <v>51.78</v>
      </c>
      <c r="J1364" s="377">
        <v>51.78</v>
      </c>
    </row>
    <row r="1365" spans="1:10" ht="26.45" customHeight="1">
      <c r="A1365" s="378"/>
      <c r="B1365" s="381"/>
      <c r="C1365" s="381"/>
      <c r="D1365" s="381"/>
      <c r="E1365" s="381" t="s">
        <v>1213</v>
      </c>
      <c r="F1365" s="379">
        <v>4.42</v>
      </c>
      <c r="G1365" s="381" t="s">
        <v>1214</v>
      </c>
      <c r="H1365" s="379">
        <v>0</v>
      </c>
      <c r="I1365" s="381" t="s">
        <v>1215</v>
      </c>
      <c r="J1365" s="380">
        <v>4.42</v>
      </c>
    </row>
    <row r="1366" spans="1:10" ht="39.6" customHeight="1" thickBot="1">
      <c r="A1366" s="378"/>
      <c r="B1366" s="381"/>
      <c r="C1366" s="381"/>
      <c r="D1366" s="381"/>
      <c r="E1366" s="381" t="s">
        <v>1216</v>
      </c>
      <c r="F1366" s="379">
        <v>17.59</v>
      </c>
      <c r="G1366" s="381"/>
      <c r="H1366" s="525" t="s">
        <v>1217</v>
      </c>
      <c r="I1366" s="525"/>
      <c r="J1366" s="380">
        <v>78.650000000000006</v>
      </c>
    </row>
    <row r="1367" spans="1:10" ht="26.45" customHeight="1" thickTop="1">
      <c r="A1367" s="382"/>
      <c r="B1367" s="360"/>
      <c r="C1367" s="360"/>
      <c r="D1367" s="360"/>
      <c r="E1367" s="360"/>
      <c r="F1367" s="360"/>
      <c r="G1367" s="360"/>
      <c r="H1367" s="360"/>
      <c r="I1367" s="360"/>
      <c r="J1367" s="383"/>
    </row>
    <row r="1368" spans="1:10" ht="26.45" customHeight="1">
      <c r="A1368" s="319" t="s">
        <v>464</v>
      </c>
      <c r="B1368" s="355" t="s">
        <v>5</v>
      </c>
      <c r="C1368" s="370" t="s">
        <v>6</v>
      </c>
      <c r="D1368" s="370" t="s">
        <v>7</v>
      </c>
      <c r="E1368" s="523" t="s">
        <v>1181</v>
      </c>
      <c r="F1368" s="523"/>
      <c r="G1368" s="354" t="s">
        <v>8</v>
      </c>
      <c r="H1368" s="355" t="s">
        <v>9</v>
      </c>
      <c r="I1368" s="355" t="s">
        <v>10</v>
      </c>
      <c r="J1368" s="320" t="s">
        <v>12</v>
      </c>
    </row>
    <row r="1369" spans="1:10" ht="14.45" customHeight="1">
      <c r="A1369" s="323" t="s">
        <v>1182</v>
      </c>
      <c r="B1369" s="357" t="s">
        <v>465</v>
      </c>
      <c r="C1369" s="371" t="s">
        <v>20</v>
      </c>
      <c r="D1369" s="371" t="s">
        <v>466</v>
      </c>
      <c r="E1369" s="524" t="s">
        <v>1274</v>
      </c>
      <c r="F1369" s="524"/>
      <c r="G1369" s="356" t="s">
        <v>62</v>
      </c>
      <c r="H1369" s="359">
        <v>1</v>
      </c>
      <c r="I1369" s="358">
        <v>64.14</v>
      </c>
      <c r="J1369" s="373">
        <v>64.14</v>
      </c>
    </row>
    <row r="1370" spans="1:10" ht="25.5">
      <c r="A1370" s="374" t="s">
        <v>1184</v>
      </c>
      <c r="B1370" s="362" t="s">
        <v>1858</v>
      </c>
      <c r="C1370" s="372" t="s">
        <v>20</v>
      </c>
      <c r="D1370" s="372" t="s">
        <v>1859</v>
      </c>
      <c r="E1370" s="503" t="s">
        <v>1187</v>
      </c>
      <c r="F1370" s="503"/>
      <c r="G1370" s="361" t="s">
        <v>28</v>
      </c>
      <c r="H1370" s="364">
        <v>0.18229999999999999</v>
      </c>
      <c r="I1370" s="363">
        <v>24.33</v>
      </c>
      <c r="J1370" s="375">
        <v>4.43</v>
      </c>
    </row>
    <row r="1371" spans="1:10" ht="14.45" customHeight="1">
      <c r="A1371" s="374" t="s">
        <v>1184</v>
      </c>
      <c r="B1371" s="362" t="s">
        <v>1860</v>
      </c>
      <c r="C1371" s="372" t="s">
        <v>20</v>
      </c>
      <c r="D1371" s="372" t="s">
        <v>1861</v>
      </c>
      <c r="E1371" s="503" t="s">
        <v>1187</v>
      </c>
      <c r="F1371" s="503"/>
      <c r="G1371" s="361" t="s">
        <v>28</v>
      </c>
      <c r="H1371" s="364">
        <v>0.18229999999999999</v>
      </c>
      <c r="I1371" s="363">
        <v>28.84</v>
      </c>
      <c r="J1371" s="375">
        <v>5.25</v>
      </c>
    </row>
    <row r="1372" spans="1:10" ht="26.45" customHeight="1">
      <c r="A1372" s="376" t="s">
        <v>1200</v>
      </c>
      <c r="B1372" s="367" t="s">
        <v>1915</v>
      </c>
      <c r="C1372" s="365" t="s">
        <v>20</v>
      </c>
      <c r="D1372" s="365" t="s">
        <v>1916</v>
      </c>
      <c r="E1372" s="502" t="s">
        <v>1203</v>
      </c>
      <c r="F1372" s="502"/>
      <c r="G1372" s="366" t="s">
        <v>62</v>
      </c>
      <c r="H1372" s="369">
        <v>2</v>
      </c>
      <c r="I1372" s="368">
        <v>1.34</v>
      </c>
      <c r="J1372" s="377">
        <v>2.68</v>
      </c>
    </row>
    <row r="1373" spans="1:10" ht="26.45" customHeight="1">
      <c r="A1373" s="376" t="s">
        <v>1200</v>
      </c>
      <c r="B1373" s="367" t="s">
        <v>1913</v>
      </c>
      <c r="C1373" s="365" t="s">
        <v>20</v>
      </c>
      <c r="D1373" s="365" t="s">
        <v>1914</v>
      </c>
      <c r="E1373" s="502" t="s">
        <v>1203</v>
      </c>
      <c r="F1373" s="502"/>
      <c r="G1373" s="366" t="s">
        <v>62</v>
      </c>
      <c r="H1373" s="369">
        <v>1</v>
      </c>
      <c r="I1373" s="368">
        <v>51.78</v>
      </c>
      <c r="J1373" s="377">
        <v>51.78</v>
      </c>
    </row>
    <row r="1374" spans="1:10" ht="26.45" customHeight="1">
      <c r="A1374" s="378"/>
      <c r="B1374" s="381"/>
      <c r="C1374" s="381"/>
      <c r="D1374" s="381"/>
      <c r="E1374" s="381" t="s">
        <v>1213</v>
      </c>
      <c r="F1374" s="379">
        <v>6.08</v>
      </c>
      <c r="G1374" s="381" t="s">
        <v>1214</v>
      </c>
      <c r="H1374" s="379">
        <v>0</v>
      </c>
      <c r="I1374" s="381" t="s">
        <v>1215</v>
      </c>
      <c r="J1374" s="380">
        <v>6.08</v>
      </c>
    </row>
    <row r="1375" spans="1:10" ht="26.45" customHeight="1" thickBot="1">
      <c r="A1375" s="378"/>
      <c r="B1375" s="381"/>
      <c r="C1375" s="381"/>
      <c r="D1375" s="381"/>
      <c r="E1375" s="381" t="s">
        <v>1216</v>
      </c>
      <c r="F1375" s="379">
        <v>18.48</v>
      </c>
      <c r="G1375" s="381"/>
      <c r="H1375" s="525" t="s">
        <v>1217</v>
      </c>
      <c r="I1375" s="525"/>
      <c r="J1375" s="380">
        <v>82.62</v>
      </c>
    </row>
    <row r="1376" spans="1:10" ht="26.45" customHeight="1" thickTop="1">
      <c r="A1376" s="382"/>
      <c r="B1376" s="360"/>
      <c r="C1376" s="360"/>
      <c r="D1376" s="360"/>
      <c r="E1376" s="360"/>
      <c r="F1376" s="360"/>
      <c r="G1376" s="360"/>
      <c r="H1376" s="360"/>
      <c r="I1376" s="360"/>
      <c r="J1376" s="383"/>
    </row>
    <row r="1377" spans="1:10" ht="14.45" customHeight="1">
      <c r="A1377" s="319" t="s">
        <v>467</v>
      </c>
      <c r="B1377" s="355" t="s">
        <v>5</v>
      </c>
      <c r="C1377" s="370" t="s">
        <v>6</v>
      </c>
      <c r="D1377" s="370" t="s">
        <v>7</v>
      </c>
      <c r="E1377" s="523" t="s">
        <v>1181</v>
      </c>
      <c r="F1377" s="523"/>
      <c r="G1377" s="354" t="s">
        <v>8</v>
      </c>
      <c r="H1377" s="355" t="s">
        <v>9</v>
      </c>
      <c r="I1377" s="355" t="s">
        <v>10</v>
      </c>
      <c r="J1377" s="320" t="s">
        <v>12</v>
      </c>
    </row>
    <row r="1378" spans="1:10" ht="14.45" customHeight="1">
      <c r="A1378" s="323" t="s">
        <v>1182</v>
      </c>
      <c r="B1378" s="357" t="s">
        <v>468</v>
      </c>
      <c r="C1378" s="371" t="s">
        <v>20</v>
      </c>
      <c r="D1378" s="371" t="s">
        <v>469</v>
      </c>
      <c r="E1378" s="524" t="s">
        <v>1274</v>
      </c>
      <c r="F1378" s="524"/>
      <c r="G1378" s="356" t="s">
        <v>62</v>
      </c>
      <c r="H1378" s="359">
        <v>1</v>
      </c>
      <c r="I1378" s="358">
        <v>73.599999999999994</v>
      </c>
      <c r="J1378" s="373">
        <v>73.599999999999994</v>
      </c>
    </row>
    <row r="1379" spans="1:10" ht="25.5">
      <c r="A1379" s="374" t="s">
        <v>1184</v>
      </c>
      <c r="B1379" s="362" t="s">
        <v>1858</v>
      </c>
      <c r="C1379" s="372" t="s">
        <v>20</v>
      </c>
      <c r="D1379" s="372" t="s">
        <v>1859</v>
      </c>
      <c r="E1379" s="503" t="s">
        <v>1187</v>
      </c>
      <c r="F1379" s="503"/>
      <c r="G1379" s="361" t="s">
        <v>28</v>
      </c>
      <c r="H1379" s="364">
        <v>0.14280000000000001</v>
      </c>
      <c r="I1379" s="363">
        <v>24.33</v>
      </c>
      <c r="J1379" s="375">
        <v>3.47</v>
      </c>
    </row>
    <row r="1380" spans="1:10" ht="15" customHeight="1">
      <c r="A1380" s="374" t="s">
        <v>1184</v>
      </c>
      <c r="B1380" s="362" t="s">
        <v>1860</v>
      </c>
      <c r="C1380" s="372" t="s">
        <v>20</v>
      </c>
      <c r="D1380" s="372" t="s">
        <v>1861</v>
      </c>
      <c r="E1380" s="503" t="s">
        <v>1187</v>
      </c>
      <c r="F1380" s="503"/>
      <c r="G1380" s="361" t="s">
        <v>28</v>
      </c>
      <c r="H1380" s="364">
        <v>0.14280000000000001</v>
      </c>
      <c r="I1380" s="363">
        <v>28.84</v>
      </c>
      <c r="J1380" s="375">
        <v>4.1100000000000003</v>
      </c>
    </row>
    <row r="1381" spans="1:10" ht="39.6" customHeight="1">
      <c r="A1381" s="376" t="s">
        <v>1200</v>
      </c>
      <c r="B1381" s="367" t="s">
        <v>1903</v>
      </c>
      <c r="C1381" s="365" t="s">
        <v>20</v>
      </c>
      <c r="D1381" s="365" t="s">
        <v>1904</v>
      </c>
      <c r="E1381" s="502" t="s">
        <v>1203</v>
      </c>
      <c r="F1381" s="502"/>
      <c r="G1381" s="366" t="s">
        <v>62</v>
      </c>
      <c r="H1381" s="369">
        <v>3</v>
      </c>
      <c r="I1381" s="368">
        <v>0.86</v>
      </c>
      <c r="J1381" s="377">
        <v>2.58</v>
      </c>
    </row>
    <row r="1382" spans="1:10" ht="26.45" customHeight="1">
      <c r="A1382" s="376" t="s">
        <v>1200</v>
      </c>
      <c r="B1382" s="367" t="s">
        <v>1917</v>
      </c>
      <c r="C1382" s="365" t="s">
        <v>20</v>
      </c>
      <c r="D1382" s="365" t="s">
        <v>1918</v>
      </c>
      <c r="E1382" s="502" t="s">
        <v>1203</v>
      </c>
      <c r="F1382" s="502"/>
      <c r="G1382" s="366" t="s">
        <v>62</v>
      </c>
      <c r="H1382" s="369">
        <v>1</v>
      </c>
      <c r="I1382" s="368">
        <v>63.44</v>
      </c>
      <c r="J1382" s="377">
        <v>63.44</v>
      </c>
    </row>
    <row r="1383" spans="1:10" ht="26.45" customHeight="1">
      <c r="A1383" s="378"/>
      <c r="B1383" s="381"/>
      <c r="C1383" s="381"/>
      <c r="D1383" s="381"/>
      <c r="E1383" s="381" t="s">
        <v>1213</v>
      </c>
      <c r="F1383" s="379">
        <v>4.76</v>
      </c>
      <c r="G1383" s="381" t="s">
        <v>1214</v>
      </c>
      <c r="H1383" s="379">
        <v>0</v>
      </c>
      <c r="I1383" s="381" t="s">
        <v>1215</v>
      </c>
      <c r="J1383" s="380">
        <v>4.76</v>
      </c>
    </row>
    <row r="1384" spans="1:10" ht="25.5" customHeight="1" thickBot="1">
      <c r="A1384" s="378"/>
      <c r="B1384" s="381"/>
      <c r="C1384" s="381"/>
      <c r="D1384" s="381"/>
      <c r="E1384" s="381" t="s">
        <v>1216</v>
      </c>
      <c r="F1384" s="379">
        <v>21.21</v>
      </c>
      <c r="G1384" s="381"/>
      <c r="H1384" s="525" t="s">
        <v>1217</v>
      </c>
      <c r="I1384" s="525"/>
      <c r="J1384" s="380">
        <v>94.81</v>
      </c>
    </row>
    <row r="1385" spans="1:10" ht="14.45" customHeight="1" thickTop="1">
      <c r="A1385" s="382"/>
      <c r="B1385" s="360"/>
      <c r="C1385" s="360"/>
      <c r="D1385" s="360"/>
      <c r="E1385" s="360"/>
      <c r="F1385" s="360"/>
      <c r="G1385" s="360"/>
      <c r="H1385" s="360"/>
      <c r="I1385" s="360"/>
      <c r="J1385" s="383"/>
    </row>
    <row r="1386" spans="1:10" ht="39.6" customHeight="1">
      <c r="A1386" s="319" t="s">
        <v>470</v>
      </c>
      <c r="B1386" s="355" t="s">
        <v>5</v>
      </c>
      <c r="C1386" s="370" t="s">
        <v>6</v>
      </c>
      <c r="D1386" s="370" t="s">
        <v>7</v>
      </c>
      <c r="E1386" s="523" t="s">
        <v>1181</v>
      </c>
      <c r="F1386" s="523"/>
      <c r="G1386" s="354" t="s">
        <v>8</v>
      </c>
      <c r="H1386" s="355" t="s">
        <v>9</v>
      </c>
      <c r="I1386" s="355" t="s">
        <v>10</v>
      </c>
      <c r="J1386" s="320" t="s">
        <v>12</v>
      </c>
    </row>
    <row r="1387" spans="1:10" ht="26.45" customHeight="1">
      <c r="A1387" s="323" t="s">
        <v>1182</v>
      </c>
      <c r="B1387" s="357" t="s">
        <v>471</v>
      </c>
      <c r="C1387" s="371" t="s">
        <v>20</v>
      </c>
      <c r="D1387" s="371" t="s">
        <v>472</v>
      </c>
      <c r="E1387" s="524" t="s">
        <v>1274</v>
      </c>
      <c r="F1387" s="524"/>
      <c r="G1387" s="356" t="s">
        <v>62</v>
      </c>
      <c r="H1387" s="359">
        <v>1</v>
      </c>
      <c r="I1387" s="358">
        <v>430.39</v>
      </c>
      <c r="J1387" s="373">
        <v>430.39</v>
      </c>
    </row>
    <row r="1388" spans="1:10" ht="14.45" customHeight="1">
      <c r="A1388" s="374" t="s">
        <v>1184</v>
      </c>
      <c r="B1388" s="362" t="s">
        <v>1858</v>
      </c>
      <c r="C1388" s="372" t="s">
        <v>20</v>
      </c>
      <c r="D1388" s="372" t="s">
        <v>1859</v>
      </c>
      <c r="E1388" s="503" t="s">
        <v>1187</v>
      </c>
      <c r="F1388" s="503"/>
      <c r="G1388" s="361" t="s">
        <v>28</v>
      </c>
      <c r="H1388" s="364">
        <v>1.3231999999999999</v>
      </c>
      <c r="I1388" s="363">
        <v>24.33</v>
      </c>
      <c r="J1388" s="375">
        <v>32.19</v>
      </c>
    </row>
    <row r="1389" spans="1:10" ht="26.45" customHeight="1">
      <c r="A1389" s="374" t="s">
        <v>1184</v>
      </c>
      <c r="B1389" s="362" t="s">
        <v>1860</v>
      </c>
      <c r="C1389" s="372" t="s">
        <v>20</v>
      </c>
      <c r="D1389" s="372" t="s">
        <v>1861</v>
      </c>
      <c r="E1389" s="503" t="s">
        <v>1187</v>
      </c>
      <c r="F1389" s="503"/>
      <c r="G1389" s="361" t="s">
        <v>28</v>
      </c>
      <c r="H1389" s="364">
        <v>1.3231999999999999</v>
      </c>
      <c r="I1389" s="363">
        <v>28.84</v>
      </c>
      <c r="J1389" s="375">
        <v>38.159999999999997</v>
      </c>
    </row>
    <row r="1390" spans="1:10" ht="26.45" customHeight="1">
      <c r="A1390" s="376" t="s">
        <v>1200</v>
      </c>
      <c r="B1390" s="367" t="s">
        <v>1919</v>
      </c>
      <c r="C1390" s="365" t="s">
        <v>20</v>
      </c>
      <c r="D1390" s="365" t="s">
        <v>1920</v>
      </c>
      <c r="E1390" s="502" t="s">
        <v>1203</v>
      </c>
      <c r="F1390" s="502"/>
      <c r="G1390" s="366" t="s">
        <v>62</v>
      </c>
      <c r="H1390" s="369">
        <v>3</v>
      </c>
      <c r="I1390" s="368">
        <v>4.66</v>
      </c>
      <c r="J1390" s="377">
        <v>13.98</v>
      </c>
    </row>
    <row r="1391" spans="1:10" ht="39.6" customHeight="1">
      <c r="A1391" s="376" t="s">
        <v>1200</v>
      </c>
      <c r="B1391" s="367" t="s">
        <v>1921</v>
      </c>
      <c r="C1391" s="365" t="s">
        <v>20</v>
      </c>
      <c r="D1391" s="365" t="s">
        <v>1922</v>
      </c>
      <c r="E1391" s="502" t="s">
        <v>1203</v>
      </c>
      <c r="F1391" s="502"/>
      <c r="G1391" s="366" t="s">
        <v>62</v>
      </c>
      <c r="H1391" s="369">
        <v>1</v>
      </c>
      <c r="I1391" s="368">
        <v>346.06</v>
      </c>
      <c r="J1391" s="377">
        <v>346.06</v>
      </c>
    </row>
    <row r="1392" spans="1:10" ht="26.45" customHeight="1">
      <c r="A1392" s="378"/>
      <c r="B1392" s="381"/>
      <c r="C1392" s="381"/>
      <c r="D1392" s="381"/>
      <c r="E1392" s="381" t="s">
        <v>1213</v>
      </c>
      <c r="F1392" s="379">
        <v>44.23</v>
      </c>
      <c r="G1392" s="381" t="s">
        <v>1214</v>
      </c>
      <c r="H1392" s="379">
        <v>0</v>
      </c>
      <c r="I1392" s="381" t="s">
        <v>1215</v>
      </c>
      <c r="J1392" s="380">
        <v>44.23</v>
      </c>
    </row>
    <row r="1393" spans="1:10" ht="26.45" customHeight="1" thickBot="1">
      <c r="A1393" s="378"/>
      <c r="B1393" s="381"/>
      <c r="C1393" s="381"/>
      <c r="D1393" s="381"/>
      <c r="E1393" s="381" t="s">
        <v>1216</v>
      </c>
      <c r="F1393" s="379">
        <v>124.03</v>
      </c>
      <c r="G1393" s="381"/>
      <c r="H1393" s="525" t="s">
        <v>1217</v>
      </c>
      <c r="I1393" s="525"/>
      <c r="J1393" s="380">
        <v>554.41999999999996</v>
      </c>
    </row>
    <row r="1394" spans="1:10" ht="39.6" customHeight="1" thickTop="1">
      <c r="A1394" s="382"/>
      <c r="B1394" s="360"/>
      <c r="C1394" s="360"/>
      <c r="D1394" s="360"/>
      <c r="E1394" s="360"/>
      <c r="F1394" s="360"/>
      <c r="G1394" s="360"/>
      <c r="H1394" s="360"/>
      <c r="I1394" s="360"/>
      <c r="J1394" s="383"/>
    </row>
    <row r="1395" spans="1:10" ht="26.45" customHeight="1">
      <c r="A1395" s="319" t="s">
        <v>478</v>
      </c>
      <c r="B1395" s="355" t="s">
        <v>5</v>
      </c>
      <c r="C1395" s="370" t="s">
        <v>6</v>
      </c>
      <c r="D1395" s="370" t="s">
        <v>7</v>
      </c>
      <c r="E1395" s="523" t="s">
        <v>1181</v>
      </c>
      <c r="F1395" s="523"/>
      <c r="G1395" s="354" t="s">
        <v>8</v>
      </c>
      <c r="H1395" s="355" t="s">
        <v>9</v>
      </c>
      <c r="I1395" s="355" t="s">
        <v>10</v>
      </c>
      <c r="J1395" s="320" t="s">
        <v>12</v>
      </c>
    </row>
    <row r="1396" spans="1:10" ht="26.45" customHeight="1">
      <c r="A1396" s="323" t="s">
        <v>1182</v>
      </c>
      <c r="B1396" s="357" t="s">
        <v>479</v>
      </c>
      <c r="C1396" s="371" t="s">
        <v>20</v>
      </c>
      <c r="D1396" s="371" t="s">
        <v>480</v>
      </c>
      <c r="E1396" s="524" t="s">
        <v>1324</v>
      </c>
      <c r="F1396" s="524"/>
      <c r="G1396" s="356" t="s">
        <v>22</v>
      </c>
      <c r="H1396" s="359">
        <v>1</v>
      </c>
      <c r="I1396" s="358">
        <v>4.78</v>
      </c>
      <c r="J1396" s="373">
        <v>4.78</v>
      </c>
    </row>
    <row r="1397" spans="1:10" ht="26.45" customHeight="1">
      <c r="A1397" s="374" t="s">
        <v>1184</v>
      </c>
      <c r="B1397" s="362" t="s">
        <v>1858</v>
      </c>
      <c r="C1397" s="372" t="s">
        <v>20</v>
      </c>
      <c r="D1397" s="372" t="s">
        <v>1859</v>
      </c>
      <c r="E1397" s="503" t="s">
        <v>1187</v>
      </c>
      <c r="F1397" s="503"/>
      <c r="G1397" s="361" t="s">
        <v>28</v>
      </c>
      <c r="H1397" s="364">
        <v>2.9000000000000001E-2</v>
      </c>
      <c r="I1397" s="363">
        <v>24.33</v>
      </c>
      <c r="J1397" s="375">
        <v>0.7</v>
      </c>
    </row>
    <row r="1398" spans="1:10" ht="26.45" customHeight="1">
      <c r="A1398" s="374" t="s">
        <v>1184</v>
      </c>
      <c r="B1398" s="362" t="s">
        <v>1860</v>
      </c>
      <c r="C1398" s="372" t="s">
        <v>20</v>
      </c>
      <c r="D1398" s="372" t="s">
        <v>1861</v>
      </c>
      <c r="E1398" s="503" t="s">
        <v>1187</v>
      </c>
      <c r="F1398" s="503"/>
      <c r="G1398" s="361" t="s">
        <v>28</v>
      </c>
      <c r="H1398" s="364">
        <v>2.9000000000000001E-2</v>
      </c>
      <c r="I1398" s="363">
        <v>28.84</v>
      </c>
      <c r="J1398" s="375">
        <v>0.83</v>
      </c>
    </row>
    <row r="1399" spans="1:10" ht="14.45" customHeight="1">
      <c r="A1399" s="376" t="s">
        <v>1200</v>
      </c>
      <c r="B1399" s="367" t="s">
        <v>1923</v>
      </c>
      <c r="C1399" s="365" t="s">
        <v>20</v>
      </c>
      <c r="D1399" s="365" t="s">
        <v>1924</v>
      </c>
      <c r="E1399" s="502" t="s">
        <v>1203</v>
      </c>
      <c r="F1399" s="502"/>
      <c r="G1399" s="366" t="s">
        <v>22</v>
      </c>
      <c r="H1399" s="369">
        <v>1.2434000000000001</v>
      </c>
      <c r="I1399" s="368">
        <v>2.57</v>
      </c>
      <c r="J1399" s="377">
        <v>3.19</v>
      </c>
    </row>
    <row r="1400" spans="1:10" ht="15" customHeight="1">
      <c r="A1400" s="376" t="s">
        <v>1200</v>
      </c>
      <c r="B1400" s="367" t="s">
        <v>1925</v>
      </c>
      <c r="C1400" s="365" t="s">
        <v>20</v>
      </c>
      <c r="D1400" s="365" t="s">
        <v>1926</v>
      </c>
      <c r="E1400" s="502" t="s">
        <v>1203</v>
      </c>
      <c r="F1400" s="502"/>
      <c r="G1400" s="366" t="s">
        <v>62</v>
      </c>
      <c r="H1400" s="369">
        <v>9.4000000000000004E-3</v>
      </c>
      <c r="I1400" s="368">
        <v>7.34</v>
      </c>
      <c r="J1400" s="377">
        <v>0.06</v>
      </c>
    </row>
    <row r="1401" spans="1:10" ht="14.45" customHeight="1">
      <c r="A1401" s="378"/>
      <c r="B1401" s="381"/>
      <c r="C1401" s="381"/>
      <c r="D1401" s="381"/>
      <c r="E1401" s="381" t="s">
        <v>1213</v>
      </c>
      <c r="F1401" s="379">
        <v>0.96</v>
      </c>
      <c r="G1401" s="381" t="s">
        <v>1214</v>
      </c>
      <c r="H1401" s="379">
        <v>0</v>
      </c>
      <c r="I1401" s="381" t="s">
        <v>1215</v>
      </c>
      <c r="J1401" s="380">
        <v>0.96</v>
      </c>
    </row>
    <row r="1402" spans="1:10" ht="39.6" customHeight="1" thickBot="1">
      <c r="A1402" s="378"/>
      <c r="B1402" s="381"/>
      <c r="C1402" s="381"/>
      <c r="D1402" s="381"/>
      <c r="E1402" s="381" t="s">
        <v>1216</v>
      </c>
      <c r="F1402" s="379">
        <v>1.37</v>
      </c>
      <c r="G1402" s="381"/>
      <c r="H1402" s="525" t="s">
        <v>1217</v>
      </c>
      <c r="I1402" s="525"/>
      <c r="J1402" s="380">
        <v>6.15</v>
      </c>
    </row>
    <row r="1403" spans="1:10" ht="26.45" customHeight="1" thickTop="1">
      <c r="A1403" s="382"/>
      <c r="B1403" s="360"/>
      <c r="C1403" s="360"/>
      <c r="D1403" s="360"/>
      <c r="E1403" s="360"/>
      <c r="F1403" s="360"/>
      <c r="G1403" s="360"/>
      <c r="H1403" s="360"/>
      <c r="I1403" s="360"/>
      <c r="J1403" s="383"/>
    </row>
    <row r="1404" spans="1:10" ht="26.45" customHeight="1">
      <c r="A1404" s="319" t="s">
        <v>481</v>
      </c>
      <c r="B1404" s="355" t="s">
        <v>5</v>
      </c>
      <c r="C1404" s="370" t="s">
        <v>6</v>
      </c>
      <c r="D1404" s="370" t="s">
        <v>7</v>
      </c>
      <c r="E1404" s="523" t="s">
        <v>1181</v>
      </c>
      <c r="F1404" s="523"/>
      <c r="G1404" s="354" t="s">
        <v>8</v>
      </c>
      <c r="H1404" s="355" t="s">
        <v>9</v>
      </c>
      <c r="I1404" s="355" t="s">
        <v>10</v>
      </c>
      <c r="J1404" s="320" t="s">
        <v>12</v>
      </c>
    </row>
    <row r="1405" spans="1:10" ht="26.45" customHeight="1">
      <c r="A1405" s="323" t="s">
        <v>1182</v>
      </c>
      <c r="B1405" s="357" t="s">
        <v>482</v>
      </c>
      <c r="C1405" s="371" t="s">
        <v>20</v>
      </c>
      <c r="D1405" s="371" t="s">
        <v>483</v>
      </c>
      <c r="E1405" s="524" t="s">
        <v>1324</v>
      </c>
      <c r="F1405" s="524"/>
      <c r="G1405" s="356" t="s">
        <v>22</v>
      </c>
      <c r="H1405" s="359">
        <v>1</v>
      </c>
      <c r="I1405" s="358">
        <v>7.41</v>
      </c>
      <c r="J1405" s="373">
        <v>7.41</v>
      </c>
    </row>
    <row r="1406" spans="1:10" ht="26.45" customHeight="1">
      <c r="A1406" s="374" t="s">
        <v>1184</v>
      </c>
      <c r="B1406" s="362" t="s">
        <v>1858</v>
      </c>
      <c r="C1406" s="372" t="s">
        <v>20</v>
      </c>
      <c r="D1406" s="372" t="s">
        <v>1859</v>
      </c>
      <c r="E1406" s="503" t="s">
        <v>1187</v>
      </c>
      <c r="F1406" s="503"/>
      <c r="G1406" s="361" t="s">
        <v>28</v>
      </c>
      <c r="H1406" s="364">
        <v>3.9E-2</v>
      </c>
      <c r="I1406" s="363">
        <v>24.33</v>
      </c>
      <c r="J1406" s="375">
        <v>0.94</v>
      </c>
    </row>
    <row r="1407" spans="1:10" ht="14.45" customHeight="1">
      <c r="A1407" s="374" t="s">
        <v>1184</v>
      </c>
      <c r="B1407" s="362" t="s">
        <v>1860</v>
      </c>
      <c r="C1407" s="372" t="s">
        <v>20</v>
      </c>
      <c r="D1407" s="372" t="s">
        <v>1861</v>
      </c>
      <c r="E1407" s="503" t="s">
        <v>1187</v>
      </c>
      <c r="F1407" s="503"/>
      <c r="G1407" s="361" t="s">
        <v>28</v>
      </c>
      <c r="H1407" s="364">
        <v>3.9E-2</v>
      </c>
      <c r="I1407" s="363">
        <v>28.84</v>
      </c>
      <c r="J1407" s="375">
        <v>1.1200000000000001</v>
      </c>
    </row>
    <row r="1408" spans="1:10" ht="25.5">
      <c r="A1408" s="376" t="s">
        <v>1200</v>
      </c>
      <c r="B1408" s="367" t="s">
        <v>1927</v>
      </c>
      <c r="C1408" s="365" t="s">
        <v>20</v>
      </c>
      <c r="D1408" s="365" t="s">
        <v>1928</v>
      </c>
      <c r="E1408" s="502" t="s">
        <v>1203</v>
      </c>
      <c r="F1408" s="502"/>
      <c r="G1408" s="366" t="s">
        <v>22</v>
      </c>
      <c r="H1408" s="369">
        <v>1.2434000000000001</v>
      </c>
      <c r="I1408" s="368">
        <v>4.26</v>
      </c>
      <c r="J1408" s="377">
        <v>5.29</v>
      </c>
    </row>
    <row r="1409" spans="1:10" ht="14.45" customHeight="1">
      <c r="A1409" s="376" t="s">
        <v>1200</v>
      </c>
      <c r="B1409" s="367" t="s">
        <v>1925</v>
      </c>
      <c r="C1409" s="365" t="s">
        <v>20</v>
      </c>
      <c r="D1409" s="365" t="s">
        <v>1926</v>
      </c>
      <c r="E1409" s="502" t="s">
        <v>1203</v>
      </c>
      <c r="F1409" s="502"/>
      <c r="G1409" s="366" t="s">
        <v>62</v>
      </c>
      <c r="H1409" s="369">
        <v>9.4000000000000004E-3</v>
      </c>
      <c r="I1409" s="368">
        <v>7.34</v>
      </c>
      <c r="J1409" s="377">
        <v>0.06</v>
      </c>
    </row>
    <row r="1410" spans="1:10" ht="38.25" customHeight="1">
      <c r="A1410" s="378"/>
      <c r="B1410" s="381"/>
      <c r="C1410" s="381"/>
      <c r="D1410" s="381"/>
      <c r="E1410" s="381" t="s">
        <v>1213</v>
      </c>
      <c r="F1410" s="379">
        <v>1.29</v>
      </c>
      <c r="G1410" s="381" t="s">
        <v>1214</v>
      </c>
      <c r="H1410" s="379">
        <v>0</v>
      </c>
      <c r="I1410" s="381" t="s">
        <v>1215</v>
      </c>
      <c r="J1410" s="380">
        <v>1.29</v>
      </c>
    </row>
    <row r="1411" spans="1:10" ht="26.45" customHeight="1" thickBot="1">
      <c r="A1411" s="378"/>
      <c r="B1411" s="381"/>
      <c r="C1411" s="381"/>
      <c r="D1411" s="381"/>
      <c r="E1411" s="381" t="s">
        <v>1216</v>
      </c>
      <c r="F1411" s="379">
        <v>2.13</v>
      </c>
      <c r="G1411" s="381"/>
      <c r="H1411" s="525" t="s">
        <v>1217</v>
      </c>
      <c r="I1411" s="525"/>
      <c r="J1411" s="380">
        <v>9.5399999999999991</v>
      </c>
    </row>
    <row r="1412" spans="1:10" ht="39.6" customHeight="1" thickTop="1">
      <c r="A1412" s="382"/>
      <c r="B1412" s="360"/>
      <c r="C1412" s="360"/>
      <c r="D1412" s="360"/>
      <c r="E1412" s="360"/>
      <c r="F1412" s="360"/>
      <c r="G1412" s="360"/>
      <c r="H1412" s="360"/>
      <c r="I1412" s="360"/>
      <c r="J1412" s="383"/>
    </row>
    <row r="1413" spans="1:10" ht="26.45" customHeight="1">
      <c r="A1413" s="319" t="s">
        <v>484</v>
      </c>
      <c r="B1413" s="355" t="s">
        <v>5</v>
      </c>
      <c r="C1413" s="370" t="s">
        <v>6</v>
      </c>
      <c r="D1413" s="370" t="s">
        <v>7</v>
      </c>
      <c r="E1413" s="523" t="s">
        <v>1181</v>
      </c>
      <c r="F1413" s="523"/>
      <c r="G1413" s="354" t="s">
        <v>8</v>
      </c>
      <c r="H1413" s="355" t="s">
        <v>9</v>
      </c>
      <c r="I1413" s="355" t="s">
        <v>10</v>
      </c>
      <c r="J1413" s="320" t="s">
        <v>12</v>
      </c>
    </row>
    <row r="1414" spans="1:10" ht="26.45" customHeight="1">
      <c r="A1414" s="323" t="s">
        <v>1182</v>
      </c>
      <c r="B1414" s="357" t="s">
        <v>485</v>
      </c>
      <c r="C1414" s="371" t="s">
        <v>20</v>
      </c>
      <c r="D1414" s="371" t="s">
        <v>486</v>
      </c>
      <c r="E1414" s="524" t="s">
        <v>1324</v>
      </c>
      <c r="F1414" s="524"/>
      <c r="G1414" s="356" t="s">
        <v>22</v>
      </c>
      <c r="H1414" s="359">
        <v>1</v>
      </c>
      <c r="I1414" s="358">
        <v>10.37</v>
      </c>
      <c r="J1414" s="373">
        <v>10.37</v>
      </c>
    </row>
    <row r="1415" spans="1:10" ht="25.5">
      <c r="A1415" s="374" t="s">
        <v>1184</v>
      </c>
      <c r="B1415" s="362" t="s">
        <v>1858</v>
      </c>
      <c r="C1415" s="372" t="s">
        <v>20</v>
      </c>
      <c r="D1415" s="372" t="s">
        <v>1859</v>
      </c>
      <c r="E1415" s="503" t="s">
        <v>1187</v>
      </c>
      <c r="F1415" s="503"/>
      <c r="G1415" s="361" t="s">
        <v>28</v>
      </c>
      <c r="H1415" s="364">
        <v>5.0999999999999997E-2</v>
      </c>
      <c r="I1415" s="363">
        <v>24.33</v>
      </c>
      <c r="J1415" s="375">
        <v>1.24</v>
      </c>
    </row>
    <row r="1416" spans="1:10" ht="15" customHeight="1">
      <c r="A1416" s="374" t="s">
        <v>1184</v>
      </c>
      <c r="B1416" s="362" t="s">
        <v>1860</v>
      </c>
      <c r="C1416" s="372" t="s">
        <v>20</v>
      </c>
      <c r="D1416" s="372" t="s">
        <v>1861</v>
      </c>
      <c r="E1416" s="503" t="s">
        <v>1187</v>
      </c>
      <c r="F1416" s="503"/>
      <c r="G1416" s="361" t="s">
        <v>28</v>
      </c>
      <c r="H1416" s="364">
        <v>5.0999999999999997E-2</v>
      </c>
      <c r="I1416" s="363">
        <v>28.84</v>
      </c>
      <c r="J1416" s="375">
        <v>1.47</v>
      </c>
    </row>
    <row r="1417" spans="1:10" ht="25.5">
      <c r="A1417" s="376" t="s">
        <v>1200</v>
      </c>
      <c r="B1417" s="367" t="s">
        <v>1929</v>
      </c>
      <c r="C1417" s="365" t="s">
        <v>20</v>
      </c>
      <c r="D1417" s="365" t="s">
        <v>1930</v>
      </c>
      <c r="E1417" s="502" t="s">
        <v>1203</v>
      </c>
      <c r="F1417" s="502"/>
      <c r="G1417" s="366" t="s">
        <v>22</v>
      </c>
      <c r="H1417" s="369">
        <v>1.2434000000000001</v>
      </c>
      <c r="I1417" s="368">
        <v>6.12</v>
      </c>
      <c r="J1417" s="377">
        <v>7.6</v>
      </c>
    </row>
    <row r="1418" spans="1:10" ht="15" customHeight="1">
      <c r="A1418" s="376" t="s">
        <v>1200</v>
      </c>
      <c r="B1418" s="367" t="s">
        <v>1925</v>
      </c>
      <c r="C1418" s="365" t="s">
        <v>20</v>
      </c>
      <c r="D1418" s="365" t="s">
        <v>1926</v>
      </c>
      <c r="E1418" s="502" t="s">
        <v>1203</v>
      </c>
      <c r="F1418" s="502"/>
      <c r="G1418" s="366" t="s">
        <v>62</v>
      </c>
      <c r="H1418" s="369">
        <v>9.4000000000000004E-3</v>
      </c>
      <c r="I1418" s="368">
        <v>7.34</v>
      </c>
      <c r="J1418" s="377">
        <v>0.06</v>
      </c>
    </row>
    <row r="1419" spans="1:10" ht="14.45" customHeight="1">
      <c r="A1419" s="378"/>
      <c r="B1419" s="381"/>
      <c r="C1419" s="381"/>
      <c r="D1419" s="381"/>
      <c r="E1419" s="381" t="s">
        <v>1213</v>
      </c>
      <c r="F1419" s="379">
        <v>1.69</v>
      </c>
      <c r="G1419" s="381" t="s">
        <v>1214</v>
      </c>
      <c r="H1419" s="379">
        <v>0</v>
      </c>
      <c r="I1419" s="381" t="s">
        <v>1215</v>
      </c>
      <c r="J1419" s="380">
        <v>1.69</v>
      </c>
    </row>
    <row r="1420" spans="1:10" ht="14.45" customHeight="1" thickBot="1">
      <c r="A1420" s="378"/>
      <c r="B1420" s="381"/>
      <c r="C1420" s="381"/>
      <c r="D1420" s="381"/>
      <c r="E1420" s="381" t="s">
        <v>1216</v>
      </c>
      <c r="F1420" s="379">
        <v>2.98</v>
      </c>
      <c r="G1420" s="381"/>
      <c r="H1420" s="525" t="s">
        <v>1217</v>
      </c>
      <c r="I1420" s="525"/>
      <c r="J1420" s="380">
        <v>13.35</v>
      </c>
    </row>
    <row r="1421" spans="1:10" ht="38.25" customHeight="1" thickTop="1">
      <c r="A1421" s="382"/>
      <c r="B1421" s="360"/>
      <c r="C1421" s="360"/>
      <c r="D1421" s="360"/>
      <c r="E1421" s="360"/>
      <c r="F1421" s="360"/>
      <c r="G1421" s="360"/>
      <c r="H1421" s="360"/>
      <c r="I1421" s="360"/>
      <c r="J1421" s="383"/>
    </row>
    <row r="1422" spans="1:10" ht="26.45" customHeight="1">
      <c r="A1422" s="319" t="s">
        <v>487</v>
      </c>
      <c r="B1422" s="355" t="s">
        <v>5</v>
      </c>
      <c r="C1422" s="370" t="s">
        <v>6</v>
      </c>
      <c r="D1422" s="370" t="s">
        <v>7</v>
      </c>
      <c r="E1422" s="523" t="s">
        <v>1181</v>
      </c>
      <c r="F1422" s="523"/>
      <c r="G1422" s="354" t="s">
        <v>8</v>
      </c>
      <c r="H1422" s="355" t="s">
        <v>9</v>
      </c>
      <c r="I1422" s="355" t="s">
        <v>10</v>
      </c>
      <c r="J1422" s="320" t="s">
        <v>12</v>
      </c>
    </row>
    <row r="1423" spans="1:10" ht="39.6" customHeight="1">
      <c r="A1423" s="323" t="s">
        <v>1182</v>
      </c>
      <c r="B1423" s="357" t="s">
        <v>488</v>
      </c>
      <c r="C1423" s="371" t="s">
        <v>20</v>
      </c>
      <c r="D1423" s="371" t="s">
        <v>489</v>
      </c>
      <c r="E1423" s="524" t="s">
        <v>1274</v>
      </c>
      <c r="F1423" s="524"/>
      <c r="G1423" s="356" t="s">
        <v>22</v>
      </c>
      <c r="H1423" s="359">
        <v>1</v>
      </c>
      <c r="I1423" s="358">
        <v>17.920000000000002</v>
      </c>
      <c r="J1423" s="373">
        <v>17.920000000000002</v>
      </c>
    </row>
    <row r="1424" spans="1:10" ht="26.45" customHeight="1">
      <c r="A1424" s="374" t="s">
        <v>1184</v>
      </c>
      <c r="B1424" s="362" t="s">
        <v>1858</v>
      </c>
      <c r="C1424" s="372" t="s">
        <v>20</v>
      </c>
      <c r="D1424" s="372" t="s">
        <v>1859</v>
      </c>
      <c r="E1424" s="503" t="s">
        <v>1187</v>
      </c>
      <c r="F1424" s="503"/>
      <c r="G1424" s="361" t="s">
        <v>28</v>
      </c>
      <c r="H1424" s="364">
        <v>1.2999999999999999E-2</v>
      </c>
      <c r="I1424" s="363">
        <v>24.33</v>
      </c>
      <c r="J1424" s="375">
        <v>0.31</v>
      </c>
    </row>
    <row r="1425" spans="1:10" ht="26.45" customHeight="1">
      <c r="A1425" s="374" t="s">
        <v>1184</v>
      </c>
      <c r="B1425" s="362" t="s">
        <v>1860</v>
      </c>
      <c r="C1425" s="372" t="s">
        <v>20</v>
      </c>
      <c r="D1425" s="372" t="s">
        <v>1861</v>
      </c>
      <c r="E1425" s="503" t="s">
        <v>1187</v>
      </c>
      <c r="F1425" s="503"/>
      <c r="G1425" s="361" t="s">
        <v>28</v>
      </c>
      <c r="H1425" s="364">
        <v>1.2999999999999999E-2</v>
      </c>
      <c r="I1425" s="363">
        <v>28.84</v>
      </c>
      <c r="J1425" s="375">
        <v>0.37</v>
      </c>
    </row>
    <row r="1426" spans="1:10" ht="25.5">
      <c r="A1426" s="376" t="s">
        <v>1200</v>
      </c>
      <c r="B1426" s="367" t="s">
        <v>1931</v>
      </c>
      <c r="C1426" s="365" t="s">
        <v>20</v>
      </c>
      <c r="D1426" s="365" t="s">
        <v>1932</v>
      </c>
      <c r="E1426" s="502" t="s">
        <v>1203</v>
      </c>
      <c r="F1426" s="502"/>
      <c r="G1426" s="366" t="s">
        <v>22</v>
      </c>
      <c r="H1426" s="369">
        <v>1.0269999999999999</v>
      </c>
      <c r="I1426" s="368">
        <v>16.72</v>
      </c>
      <c r="J1426" s="377">
        <v>17.170000000000002</v>
      </c>
    </row>
    <row r="1427" spans="1:10" ht="15" customHeight="1">
      <c r="A1427" s="376" t="s">
        <v>1200</v>
      </c>
      <c r="B1427" s="367" t="s">
        <v>1925</v>
      </c>
      <c r="C1427" s="365" t="s">
        <v>20</v>
      </c>
      <c r="D1427" s="365" t="s">
        <v>1926</v>
      </c>
      <c r="E1427" s="502" t="s">
        <v>1203</v>
      </c>
      <c r="F1427" s="502"/>
      <c r="G1427" s="366" t="s">
        <v>62</v>
      </c>
      <c r="H1427" s="369">
        <v>0.01</v>
      </c>
      <c r="I1427" s="368">
        <v>7.34</v>
      </c>
      <c r="J1427" s="377">
        <v>7.0000000000000007E-2</v>
      </c>
    </row>
    <row r="1428" spans="1:10" ht="14.45" customHeight="1">
      <c r="A1428" s="378"/>
      <c r="B1428" s="381"/>
      <c r="C1428" s="381"/>
      <c r="D1428" s="381"/>
      <c r="E1428" s="381" t="s">
        <v>1213</v>
      </c>
      <c r="F1428" s="379">
        <v>0.42</v>
      </c>
      <c r="G1428" s="381" t="s">
        <v>1214</v>
      </c>
      <c r="H1428" s="379">
        <v>0</v>
      </c>
      <c r="I1428" s="381" t="s">
        <v>1215</v>
      </c>
      <c r="J1428" s="380">
        <v>0.42</v>
      </c>
    </row>
    <row r="1429" spans="1:10" ht="14.45" customHeight="1" thickBot="1">
      <c r="A1429" s="378"/>
      <c r="B1429" s="381"/>
      <c r="C1429" s="381"/>
      <c r="D1429" s="381"/>
      <c r="E1429" s="381" t="s">
        <v>1216</v>
      </c>
      <c r="F1429" s="379">
        <v>5.16</v>
      </c>
      <c r="G1429" s="381"/>
      <c r="H1429" s="525" t="s">
        <v>1217</v>
      </c>
      <c r="I1429" s="525"/>
      <c r="J1429" s="380">
        <v>23.08</v>
      </c>
    </row>
    <row r="1430" spans="1:10" ht="14.45" customHeight="1" thickTop="1">
      <c r="A1430" s="382"/>
      <c r="B1430" s="360"/>
      <c r="C1430" s="360"/>
      <c r="D1430" s="360"/>
      <c r="E1430" s="360"/>
      <c r="F1430" s="360"/>
      <c r="G1430" s="360"/>
      <c r="H1430" s="360"/>
      <c r="I1430" s="360"/>
      <c r="J1430" s="383"/>
    </row>
    <row r="1431" spans="1:10" ht="26.45" customHeight="1">
      <c r="A1431" s="319" t="s">
        <v>490</v>
      </c>
      <c r="B1431" s="355" t="s">
        <v>5</v>
      </c>
      <c r="C1431" s="370" t="s">
        <v>6</v>
      </c>
      <c r="D1431" s="370" t="s">
        <v>7</v>
      </c>
      <c r="E1431" s="523" t="s">
        <v>1181</v>
      </c>
      <c r="F1431" s="523"/>
      <c r="G1431" s="354" t="s">
        <v>8</v>
      </c>
      <c r="H1431" s="355" t="s">
        <v>9</v>
      </c>
      <c r="I1431" s="355" t="s">
        <v>10</v>
      </c>
      <c r="J1431" s="320" t="s">
        <v>12</v>
      </c>
    </row>
    <row r="1432" spans="1:10" ht="26.45" customHeight="1">
      <c r="A1432" s="323" t="s">
        <v>1182</v>
      </c>
      <c r="B1432" s="357" t="s">
        <v>491</v>
      </c>
      <c r="C1432" s="371" t="s">
        <v>20</v>
      </c>
      <c r="D1432" s="371" t="s">
        <v>492</v>
      </c>
      <c r="E1432" s="524" t="s">
        <v>1896</v>
      </c>
      <c r="F1432" s="524"/>
      <c r="G1432" s="356" t="s">
        <v>22</v>
      </c>
      <c r="H1432" s="359">
        <v>1</v>
      </c>
      <c r="I1432" s="358">
        <v>62.9</v>
      </c>
      <c r="J1432" s="373">
        <v>62.9</v>
      </c>
    </row>
    <row r="1433" spans="1:10" ht="39.6" customHeight="1">
      <c r="A1433" s="374" t="s">
        <v>1184</v>
      </c>
      <c r="B1433" s="362" t="s">
        <v>1858</v>
      </c>
      <c r="C1433" s="372" t="s">
        <v>20</v>
      </c>
      <c r="D1433" s="372" t="s">
        <v>1859</v>
      </c>
      <c r="E1433" s="503" t="s">
        <v>1187</v>
      </c>
      <c r="F1433" s="503"/>
      <c r="G1433" s="361" t="s">
        <v>28</v>
      </c>
      <c r="H1433" s="364">
        <v>8.3000000000000004E-2</v>
      </c>
      <c r="I1433" s="363">
        <v>24.33</v>
      </c>
      <c r="J1433" s="375">
        <v>2.0099999999999998</v>
      </c>
    </row>
    <row r="1434" spans="1:10" ht="26.45" customHeight="1">
      <c r="A1434" s="374" t="s">
        <v>1184</v>
      </c>
      <c r="B1434" s="362" t="s">
        <v>1860</v>
      </c>
      <c r="C1434" s="372" t="s">
        <v>20</v>
      </c>
      <c r="D1434" s="372" t="s">
        <v>1861</v>
      </c>
      <c r="E1434" s="503" t="s">
        <v>1187</v>
      </c>
      <c r="F1434" s="503"/>
      <c r="G1434" s="361" t="s">
        <v>28</v>
      </c>
      <c r="H1434" s="364">
        <v>8.3000000000000004E-2</v>
      </c>
      <c r="I1434" s="363">
        <v>28.84</v>
      </c>
      <c r="J1434" s="375">
        <v>2.39</v>
      </c>
    </row>
    <row r="1435" spans="1:10" ht="26.45" customHeight="1">
      <c r="A1435" s="376" t="s">
        <v>1200</v>
      </c>
      <c r="B1435" s="367" t="s">
        <v>1933</v>
      </c>
      <c r="C1435" s="365" t="s">
        <v>20</v>
      </c>
      <c r="D1435" s="365" t="s">
        <v>1934</v>
      </c>
      <c r="E1435" s="502" t="s">
        <v>1203</v>
      </c>
      <c r="F1435" s="502"/>
      <c r="G1435" s="366" t="s">
        <v>22</v>
      </c>
      <c r="H1435" s="369">
        <v>1.0149999999999999</v>
      </c>
      <c r="I1435" s="368">
        <v>57.58</v>
      </c>
      <c r="J1435" s="377">
        <v>58.44</v>
      </c>
    </row>
    <row r="1436" spans="1:10" ht="15" customHeight="1">
      <c r="A1436" s="376" t="s">
        <v>1200</v>
      </c>
      <c r="B1436" s="367" t="s">
        <v>1925</v>
      </c>
      <c r="C1436" s="365" t="s">
        <v>20</v>
      </c>
      <c r="D1436" s="365" t="s">
        <v>1926</v>
      </c>
      <c r="E1436" s="502" t="s">
        <v>1203</v>
      </c>
      <c r="F1436" s="502"/>
      <c r="G1436" s="366" t="s">
        <v>62</v>
      </c>
      <c r="H1436" s="369">
        <v>8.9999999999999993E-3</v>
      </c>
      <c r="I1436" s="368">
        <v>7.34</v>
      </c>
      <c r="J1436" s="377">
        <v>0.06</v>
      </c>
    </row>
    <row r="1437" spans="1:10" ht="14.45" customHeight="1">
      <c r="A1437" s="378"/>
      <c r="B1437" s="381"/>
      <c r="C1437" s="381"/>
      <c r="D1437" s="381"/>
      <c r="E1437" s="381" t="s">
        <v>1213</v>
      </c>
      <c r="F1437" s="379">
        <v>2.77</v>
      </c>
      <c r="G1437" s="381" t="s">
        <v>1214</v>
      </c>
      <c r="H1437" s="379">
        <v>0</v>
      </c>
      <c r="I1437" s="381" t="s">
        <v>1215</v>
      </c>
      <c r="J1437" s="380">
        <v>2.77</v>
      </c>
    </row>
    <row r="1438" spans="1:10" ht="14.45" customHeight="1" thickBot="1">
      <c r="A1438" s="378"/>
      <c r="B1438" s="381"/>
      <c r="C1438" s="381"/>
      <c r="D1438" s="381"/>
      <c r="E1438" s="381" t="s">
        <v>1216</v>
      </c>
      <c r="F1438" s="379">
        <v>18.12</v>
      </c>
      <c r="G1438" s="381"/>
      <c r="H1438" s="525" t="s">
        <v>1217</v>
      </c>
      <c r="I1438" s="525"/>
      <c r="J1438" s="380">
        <v>81.02</v>
      </c>
    </row>
    <row r="1439" spans="1:10" ht="38.25" customHeight="1" thickTop="1">
      <c r="A1439" s="382"/>
      <c r="B1439" s="360"/>
      <c r="C1439" s="360"/>
      <c r="D1439" s="360"/>
      <c r="E1439" s="360"/>
      <c r="F1439" s="360"/>
      <c r="G1439" s="360"/>
      <c r="H1439" s="360"/>
      <c r="I1439" s="360"/>
      <c r="J1439" s="383"/>
    </row>
    <row r="1440" spans="1:10" ht="14.45" customHeight="1">
      <c r="A1440" s="319" t="s">
        <v>493</v>
      </c>
      <c r="B1440" s="355" t="s">
        <v>5</v>
      </c>
      <c r="C1440" s="370" t="s">
        <v>6</v>
      </c>
      <c r="D1440" s="370" t="s">
        <v>7</v>
      </c>
      <c r="E1440" s="523" t="s">
        <v>1181</v>
      </c>
      <c r="F1440" s="523"/>
      <c r="G1440" s="354" t="s">
        <v>8</v>
      </c>
      <c r="H1440" s="355" t="s">
        <v>9</v>
      </c>
      <c r="I1440" s="355" t="s">
        <v>10</v>
      </c>
      <c r="J1440" s="320" t="s">
        <v>12</v>
      </c>
    </row>
    <row r="1441" spans="1:10" ht="39.6" customHeight="1">
      <c r="A1441" s="323" t="s">
        <v>1182</v>
      </c>
      <c r="B1441" s="357" t="s">
        <v>494</v>
      </c>
      <c r="C1441" s="371" t="s">
        <v>20</v>
      </c>
      <c r="D1441" s="371" t="s">
        <v>495</v>
      </c>
      <c r="E1441" s="524" t="s">
        <v>1274</v>
      </c>
      <c r="F1441" s="524"/>
      <c r="G1441" s="356" t="s">
        <v>22</v>
      </c>
      <c r="H1441" s="359">
        <v>1</v>
      </c>
      <c r="I1441" s="358">
        <v>18.989999999999998</v>
      </c>
      <c r="J1441" s="373">
        <v>18.989999999999998</v>
      </c>
    </row>
    <row r="1442" spans="1:10" ht="26.45" customHeight="1">
      <c r="A1442" s="374" t="s">
        <v>1184</v>
      </c>
      <c r="B1442" s="362" t="s">
        <v>1858</v>
      </c>
      <c r="C1442" s="372" t="s">
        <v>20</v>
      </c>
      <c r="D1442" s="372" t="s">
        <v>1859</v>
      </c>
      <c r="E1442" s="503" t="s">
        <v>1187</v>
      </c>
      <c r="F1442" s="503"/>
      <c r="G1442" s="361" t="s">
        <v>28</v>
      </c>
      <c r="H1442" s="364">
        <v>1.2999999999999999E-2</v>
      </c>
      <c r="I1442" s="363">
        <v>24.33</v>
      </c>
      <c r="J1442" s="375">
        <v>0.31</v>
      </c>
    </row>
    <row r="1443" spans="1:10" ht="39.6" customHeight="1">
      <c r="A1443" s="374" t="s">
        <v>1184</v>
      </c>
      <c r="B1443" s="362" t="s">
        <v>1860</v>
      </c>
      <c r="C1443" s="372" t="s">
        <v>20</v>
      </c>
      <c r="D1443" s="372" t="s">
        <v>1861</v>
      </c>
      <c r="E1443" s="503" t="s">
        <v>1187</v>
      </c>
      <c r="F1443" s="503"/>
      <c r="G1443" s="361" t="s">
        <v>28</v>
      </c>
      <c r="H1443" s="364">
        <v>1.2999999999999999E-2</v>
      </c>
      <c r="I1443" s="363">
        <v>28.84</v>
      </c>
      <c r="J1443" s="375">
        <v>0.37</v>
      </c>
    </row>
    <row r="1444" spans="1:10" ht="26.45" customHeight="1">
      <c r="A1444" s="376" t="s">
        <v>1200</v>
      </c>
      <c r="B1444" s="367" t="s">
        <v>1935</v>
      </c>
      <c r="C1444" s="365" t="s">
        <v>20</v>
      </c>
      <c r="D1444" s="365" t="s">
        <v>1936</v>
      </c>
      <c r="E1444" s="502" t="s">
        <v>1203</v>
      </c>
      <c r="F1444" s="502"/>
      <c r="G1444" s="366" t="s">
        <v>22</v>
      </c>
      <c r="H1444" s="369">
        <v>1.0269999999999999</v>
      </c>
      <c r="I1444" s="368">
        <v>17.77</v>
      </c>
      <c r="J1444" s="377">
        <v>18.239999999999998</v>
      </c>
    </row>
    <row r="1445" spans="1:10" ht="26.45" customHeight="1">
      <c r="A1445" s="376" t="s">
        <v>1200</v>
      </c>
      <c r="B1445" s="367" t="s">
        <v>1925</v>
      </c>
      <c r="C1445" s="365" t="s">
        <v>20</v>
      </c>
      <c r="D1445" s="365" t="s">
        <v>1926</v>
      </c>
      <c r="E1445" s="502" t="s">
        <v>1203</v>
      </c>
      <c r="F1445" s="502"/>
      <c r="G1445" s="366" t="s">
        <v>62</v>
      </c>
      <c r="H1445" s="369">
        <v>0.01</v>
      </c>
      <c r="I1445" s="368">
        <v>7.34</v>
      </c>
      <c r="J1445" s="377">
        <v>7.0000000000000007E-2</v>
      </c>
    </row>
    <row r="1446" spans="1:10" ht="14.45" customHeight="1">
      <c r="A1446" s="378"/>
      <c r="B1446" s="381"/>
      <c r="C1446" s="381"/>
      <c r="D1446" s="381"/>
      <c r="E1446" s="381" t="s">
        <v>1213</v>
      </c>
      <c r="F1446" s="379">
        <v>0.42</v>
      </c>
      <c r="G1446" s="381" t="s">
        <v>1214</v>
      </c>
      <c r="H1446" s="379">
        <v>0</v>
      </c>
      <c r="I1446" s="381" t="s">
        <v>1215</v>
      </c>
      <c r="J1446" s="380">
        <v>0.42</v>
      </c>
    </row>
    <row r="1447" spans="1:10" ht="38.25" customHeight="1" thickBot="1">
      <c r="A1447" s="378"/>
      <c r="B1447" s="381"/>
      <c r="C1447" s="381"/>
      <c r="D1447" s="381"/>
      <c r="E1447" s="381" t="s">
        <v>1216</v>
      </c>
      <c r="F1447" s="379">
        <v>5.47</v>
      </c>
      <c r="G1447" s="381"/>
      <c r="H1447" s="525" t="s">
        <v>1217</v>
      </c>
      <c r="I1447" s="525"/>
      <c r="J1447" s="380">
        <v>24.46</v>
      </c>
    </row>
    <row r="1448" spans="1:10" ht="38.25" customHeight="1" thickTop="1">
      <c r="A1448" s="382"/>
      <c r="B1448" s="360"/>
      <c r="C1448" s="360"/>
      <c r="D1448" s="360"/>
      <c r="E1448" s="360"/>
      <c r="F1448" s="360"/>
      <c r="G1448" s="360"/>
      <c r="H1448" s="360"/>
      <c r="I1448" s="360"/>
      <c r="J1448" s="383"/>
    </row>
    <row r="1449" spans="1:10" ht="14.45" customHeight="1">
      <c r="A1449" s="319" t="s">
        <v>496</v>
      </c>
      <c r="B1449" s="355" t="s">
        <v>5</v>
      </c>
      <c r="C1449" s="370" t="s">
        <v>6</v>
      </c>
      <c r="D1449" s="370" t="s">
        <v>7</v>
      </c>
      <c r="E1449" s="523" t="s">
        <v>1181</v>
      </c>
      <c r="F1449" s="523"/>
      <c r="G1449" s="354" t="s">
        <v>8</v>
      </c>
      <c r="H1449" s="355" t="s">
        <v>9</v>
      </c>
      <c r="I1449" s="355" t="s">
        <v>10</v>
      </c>
      <c r="J1449" s="320" t="s">
        <v>12</v>
      </c>
    </row>
    <row r="1450" spans="1:10" ht="14.45" customHeight="1">
      <c r="A1450" s="323" t="s">
        <v>1182</v>
      </c>
      <c r="B1450" s="357" t="s">
        <v>497</v>
      </c>
      <c r="C1450" s="371" t="s">
        <v>20</v>
      </c>
      <c r="D1450" s="371" t="s">
        <v>498</v>
      </c>
      <c r="E1450" s="524" t="s">
        <v>1896</v>
      </c>
      <c r="F1450" s="524"/>
      <c r="G1450" s="356" t="s">
        <v>22</v>
      </c>
      <c r="H1450" s="359">
        <v>1</v>
      </c>
      <c r="I1450" s="358">
        <v>43.28</v>
      </c>
      <c r="J1450" s="373">
        <v>43.28</v>
      </c>
    </row>
    <row r="1451" spans="1:10" ht="26.45" customHeight="1">
      <c r="A1451" s="374" t="s">
        <v>1184</v>
      </c>
      <c r="B1451" s="362" t="s">
        <v>1858</v>
      </c>
      <c r="C1451" s="372" t="s">
        <v>20</v>
      </c>
      <c r="D1451" s="372" t="s">
        <v>1859</v>
      </c>
      <c r="E1451" s="503" t="s">
        <v>1187</v>
      </c>
      <c r="F1451" s="503"/>
      <c r="G1451" s="361" t="s">
        <v>28</v>
      </c>
      <c r="H1451" s="364">
        <v>6.9699999999999998E-2</v>
      </c>
      <c r="I1451" s="363">
        <v>24.33</v>
      </c>
      <c r="J1451" s="375">
        <v>1.69</v>
      </c>
    </row>
    <row r="1452" spans="1:10" ht="15" customHeight="1">
      <c r="A1452" s="374" t="s">
        <v>1184</v>
      </c>
      <c r="B1452" s="362" t="s">
        <v>1860</v>
      </c>
      <c r="C1452" s="372" t="s">
        <v>20</v>
      </c>
      <c r="D1452" s="372" t="s">
        <v>1861</v>
      </c>
      <c r="E1452" s="503" t="s">
        <v>1187</v>
      </c>
      <c r="F1452" s="503"/>
      <c r="G1452" s="361" t="s">
        <v>28</v>
      </c>
      <c r="H1452" s="364">
        <v>6.9699999999999998E-2</v>
      </c>
      <c r="I1452" s="363">
        <v>28.84</v>
      </c>
      <c r="J1452" s="375">
        <v>2.0099999999999998</v>
      </c>
    </row>
    <row r="1453" spans="1:10" ht="39.6" customHeight="1">
      <c r="A1453" s="376" t="s">
        <v>1200</v>
      </c>
      <c r="B1453" s="367" t="s">
        <v>1937</v>
      </c>
      <c r="C1453" s="365" t="s">
        <v>20</v>
      </c>
      <c r="D1453" s="365" t="s">
        <v>1938</v>
      </c>
      <c r="E1453" s="502" t="s">
        <v>1203</v>
      </c>
      <c r="F1453" s="502"/>
      <c r="G1453" s="366" t="s">
        <v>22</v>
      </c>
      <c r="H1453" s="369">
        <v>1.0149999999999999</v>
      </c>
      <c r="I1453" s="368">
        <v>38.94</v>
      </c>
      <c r="J1453" s="377">
        <v>39.520000000000003</v>
      </c>
    </row>
    <row r="1454" spans="1:10" ht="26.45" customHeight="1">
      <c r="A1454" s="376" t="s">
        <v>1200</v>
      </c>
      <c r="B1454" s="367" t="s">
        <v>1925</v>
      </c>
      <c r="C1454" s="365" t="s">
        <v>20</v>
      </c>
      <c r="D1454" s="365" t="s">
        <v>1926</v>
      </c>
      <c r="E1454" s="502" t="s">
        <v>1203</v>
      </c>
      <c r="F1454" s="502"/>
      <c r="G1454" s="366" t="s">
        <v>62</v>
      </c>
      <c r="H1454" s="369">
        <v>8.9999999999999993E-3</v>
      </c>
      <c r="I1454" s="368">
        <v>7.34</v>
      </c>
      <c r="J1454" s="377">
        <v>0.06</v>
      </c>
    </row>
    <row r="1455" spans="1:10" ht="26.45" customHeight="1">
      <c r="A1455" s="378"/>
      <c r="B1455" s="381"/>
      <c r="C1455" s="381"/>
      <c r="D1455" s="381"/>
      <c r="E1455" s="381" t="s">
        <v>1213</v>
      </c>
      <c r="F1455" s="379">
        <v>2.3199999999999998</v>
      </c>
      <c r="G1455" s="381" t="s">
        <v>1214</v>
      </c>
      <c r="H1455" s="379">
        <v>0</v>
      </c>
      <c r="I1455" s="381" t="s">
        <v>1215</v>
      </c>
      <c r="J1455" s="380">
        <v>2.3199999999999998</v>
      </c>
    </row>
    <row r="1456" spans="1:10" ht="25.5" customHeight="1" thickBot="1">
      <c r="A1456" s="378"/>
      <c r="B1456" s="381"/>
      <c r="C1456" s="381"/>
      <c r="D1456" s="381"/>
      <c r="E1456" s="381" t="s">
        <v>1216</v>
      </c>
      <c r="F1456" s="379">
        <v>12.47</v>
      </c>
      <c r="G1456" s="381"/>
      <c r="H1456" s="525" t="s">
        <v>1217</v>
      </c>
      <c r="I1456" s="525"/>
      <c r="J1456" s="380">
        <v>55.75</v>
      </c>
    </row>
    <row r="1457" spans="1:10" ht="25.5" customHeight="1" thickTop="1">
      <c r="A1457" s="382"/>
      <c r="B1457" s="360"/>
      <c r="C1457" s="360"/>
      <c r="D1457" s="360"/>
      <c r="E1457" s="360"/>
      <c r="F1457" s="360"/>
      <c r="G1457" s="360"/>
      <c r="H1457" s="360"/>
      <c r="I1457" s="360"/>
      <c r="J1457" s="383"/>
    </row>
    <row r="1458" spans="1:10" ht="26.45" customHeight="1">
      <c r="A1458" s="319" t="s">
        <v>499</v>
      </c>
      <c r="B1458" s="355" t="s">
        <v>5</v>
      </c>
      <c r="C1458" s="370" t="s">
        <v>6</v>
      </c>
      <c r="D1458" s="370" t="s">
        <v>7</v>
      </c>
      <c r="E1458" s="523" t="s">
        <v>1181</v>
      </c>
      <c r="F1458" s="523"/>
      <c r="G1458" s="354" t="s">
        <v>8</v>
      </c>
      <c r="H1458" s="355" t="s">
        <v>9</v>
      </c>
      <c r="I1458" s="355" t="s">
        <v>10</v>
      </c>
      <c r="J1458" s="320" t="s">
        <v>12</v>
      </c>
    </row>
    <row r="1459" spans="1:10" ht="26.45" customHeight="1">
      <c r="A1459" s="323" t="s">
        <v>1182</v>
      </c>
      <c r="B1459" s="357" t="s">
        <v>500</v>
      </c>
      <c r="C1459" s="371" t="s">
        <v>20</v>
      </c>
      <c r="D1459" s="371" t="s">
        <v>501</v>
      </c>
      <c r="E1459" s="524" t="s">
        <v>1896</v>
      </c>
      <c r="F1459" s="524"/>
      <c r="G1459" s="356" t="s">
        <v>22</v>
      </c>
      <c r="H1459" s="359">
        <v>1</v>
      </c>
      <c r="I1459" s="358">
        <v>112.72</v>
      </c>
      <c r="J1459" s="373">
        <v>112.72</v>
      </c>
    </row>
    <row r="1460" spans="1:10" ht="14.45" customHeight="1">
      <c r="A1460" s="374" t="s">
        <v>1184</v>
      </c>
      <c r="B1460" s="362" t="s">
        <v>1858</v>
      </c>
      <c r="C1460" s="372" t="s">
        <v>20</v>
      </c>
      <c r="D1460" s="372" t="s">
        <v>1859</v>
      </c>
      <c r="E1460" s="503" t="s">
        <v>1187</v>
      </c>
      <c r="F1460" s="503"/>
      <c r="G1460" s="361" t="s">
        <v>28</v>
      </c>
      <c r="H1460" s="364">
        <v>0.12280000000000001</v>
      </c>
      <c r="I1460" s="363">
        <v>24.33</v>
      </c>
      <c r="J1460" s="375">
        <v>2.98</v>
      </c>
    </row>
    <row r="1461" spans="1:10" ht="14.45" customHeight="1">
      <c r="A1461" s="374" t="s">
        <v>1184</v>
      </c>
      <c r="B1461" s="362" t="s">
        <v>1860</v>
      </c>
      <c r="C1461" s="372" t="s">
        <v>20</v>
      </c>
      <c r="D1461" s="372" t="s">
        <v>1861</v>
      </c>
      <c r="E1461" s="503" t="s">
        <v>1187</v>
      </c>
      <c r="F1461" s="503"/>
      <c r="G1461" s="361" t="s">
        <v>28</v>
      </c>
      <c r="H1461" s="364">
        <v>0.12280000000000001</v>
      </c>
      <c r="I1461" s="363">
        <v>28.84</v>
      </c>
      <c r="J1461" s="375">
        <v>3.54</v>
      </c>
    </row>
    <row r="1462" spans="1:10" ht="38.25">
      <c r="A1462" s="376" t="s">
        <v>1200</v>
      </c>
      <c r="B1462" s="367" t="s">
        <v>1939</v>
      </c>
      <c r="C1462" s="365" t="s">
        <v>20</v>
      </c>
      <c r="D1462" s="365" t="s">
        <v>1940</v>
      </c>
      <c r="E1462" s="502" t="s">
        <v>1203</v>
      </c>
      <c r="F1462" s="502"/>
      <c r="G1462" s="366" t="s">
        <v>22</v>
      </c>
      <c r="H1462" s="369">
        <v>1.0149999999999999</v>
      </c>
      <c r="I1462" s="368">
        <v>104.58</v>
      </c>
      <c r="J1462" s="377">
        <v>106.14</v>
      </c>
    </row>
    <row r="1463" spans="1:10" ht="26.45" customHeight="1">
      <c r="A1463" s="376" t="s">
        <v>1200</v>
      </c>
      <c r="B1463" s="367" t="s">
        <v>1925</v>
      </c>
      <c r="C1463" s="365" t="s">
        <v>20</v>
      </c>
      <c r="D1463" s="365" t="s">
        <v>1926</v>
      </c>
      <c r="E1463" s="502" t="s">
        <v>1203</v>
      </c>
      <c r="F1463" s="502"/>
      <c r="G1463" s="366" t="s">
        <v>62</v>
      </c>
      <c r="H1463" s="369">
        <v>8.9999999999999993E-3</v>
      </c>
      <c r="I1463" s="368">
        <v>7.34</v>
      </c>
      <c r="J1463" s="377">
        <v>0.06</v>
      </c>
    </row>
    <row r="1464" spans="1:10" ht="26.45" customHeight="1">
      <c r="A1464" s="378"/>
      <c r="B1464" s="381"/>
      <c r="C1464" s="381"/>
      <c r="D1464" s="381"/>
      <c r="E1464" s="381" t="s">
        <v>1213</v>
      </c>
      <c r="F1464" s="379">
        <v>4.09</v>
      </c>
      <c r="G1464" s="381" t="s">
        <v>1214</v>
      </c>
      <c r="H1464" s="379">
        <v>0</v>
      </c>
      <c r="I1464" s="381" t="s">
        <v>1215</v>
      </c>
      <c r="J1464" s="380">
        <v>4.09</v>
      </c>
    </row>
    <row r="1465" spans="1:10" ht="26.45" customHeight="1" thickBot="1">
      <c r="A1465" s="378"/>
      <c r="B1465" s="381"/>
      <c r="C1465" s="381"/>
      <c r="D1465" s="381"/>
      <c r="E1465" s="381" t="s">
        <v>1216</v>
      </c>
      <c r="F1465" s="379">
        <v>32.479999999999997</v>
      </c>
      <c r="G1465" s="381"/>
      <c r="H1465" s="525" t="s">
        <v>1217</v>
      </c>
      <c r="I1465" s="525"/>
      <c r="J1465" s="380">
        <v>145.19999999999999</v>
      </c>
    </row>
    <row r="1466" spans="1:10" ht="26.45" customHeight="1" thickTop="1">
      <c r="A1466" s="382"/>
      <c r="B1466" s="360"/>
      <c r="C1466" s="360"/>
      <c r="D1466" s="360"/>
      <c r="E1466" s="360"/>
      <c r="F1466" s="360"/>
      <c r="G1466" s="360"/>
      <c r="H1466" s="360"/>
      <c r="I1466" s="360"/>
      <c r="J1466" s="383"/>
    </row>
    <row r="1467" spans="1:10" ht="26.45" customHeight="1">
      <c r="A1467" s="319" t="s">
        <v>504</v>
      </c>
      <c r="B1467" s="355" t="s">
        <v>5</v>
      </c>
      <c r="C1467" s="370" t="s">
        <v>6</v>
      </c>
      <c r="D1467" s="370" t="s">
        <v>7</v>
      </c>
      <c r="E1467" s="523" t="s">
        <v>1181</v>
      </c>
      <c r="F1467" s="523"/>
      <c r="G1467" s="354" t="s">
        <v>8</v>
      </c>
      <c r="H1467" s="355" t="s">
        <v>9</v>
      </c>
      <c r="I1467" s="355" t="s">
        <v>10</v>
      </c>
      <c r="J1467" s="320" t="s">
        <v>12</v>
      </c>
    </row>
    <row r="1468" spans="1:10" ht="26.45" customHeight="1">
      <c r="A1468" s="323" t="s">
        <v>1182</v>
      </c>
      <c r="B1468" s="357" t="s">
        <v>505</v>
      </c>
      <c r="C1468" s="371" t="s">
        <v>20</v>
      </c>
      <c r="D1468" s="371" t="s">
        <v>506</v>
      </c>
      <c r="E1468" s="524" t="s">
        <v>1941</v>
      </c>
      <c r="F1468" s="524"/>
      <c r="G1468" s="356" t="s">
        <v>62</v>
      </c>
      <c r="H1468" s="359">
        <v>1</v>
      </c>
      <c r="I1468" s="358">
        <v>2647.77</v>
      </c>
      <c r="J1468" s="373">
        <v>2647.77</v>
      </c>
    </row>
    <row r="1469" spans="1:10" ht="26.45" customHeight="1">
      <c r="A1469" s="374" t="s">
        <v>1184</v>
      </c>
      <c r="B1469" s="362" t="s">
        <v>1942</v>
      </c>
      <c r="C1469" s="372" t="s">
        <v>20</v>
      </c>
      <c r="D1469" s="372" t="s">
        <v>1943</v>
      </c>
      <c r="E1469" s="503" t="s">
        <v>1944</v>
      </c>
      <c r="F1469" s="503"/>
      <c r="G1469" s="361" t="s">
        <v>62</v>
      </c>
      <c r="H1469" s="364">
        <v>1</v>
      </c>
      <c r="I1469" s="363">
        <v>617.9</v>
      </c>
      <c r="J1469" s="375">
        <v>617.9</v>
      </c>
    </row>
    <row r="1470" spans="1:10" ht="38.25">
      <c r="A1470" s="374" t="s">
        <v>1184</v>
      </c>
      <c r="B1470" s="362" t="s">
        <v>1945</v>
      </c>
      <c r="C1470" s="372" t="s">
        <v>20</v>
      </c>
      <c r="D1470" s="372" t="s">
        <v>1946</v>
      </c>
      <c r="E1470" s="503" t="s">
        <v>1361</v>
      </c>
      <c r="F1470" s="503"/>
      <c r="G1470" s="361" t="s">
        <v>62</v>
      </c>
      <c r="H1470" s="364">
        <v>1</v>
      </c>
      <c r="I1470" s="363">
        <v>20.53</v>
      </c>
      <c r="J1470" s="375">
        <v>20.53</v>
      </c>
    </row>
    <row r="1471" spans="1:10" ht="14.45" customHeight="1">
      <c r="A1471" s="374" t="s">
        <v>1184</v>
      </c>
      <c r="B1471" s="362" t="s">
        <v>1856</v>
      </c>
      <c r="C1471" s="372" t="s">
        <v>20</v>
      </c>
      <c r="D1471" s="372" t="s">
        <v>1857</v>
      </c>
      <c r="E1471" s="503" t="s">
        <v>1557</v>
      </c>
      <c r="F1471" s="503"/>
      <c r="G1471" s="361" t="s">
        <v>70</v>
      </c>
      <c r="H1471" s="364">
        <v>1.9400000000000001E-2</v>
      </c>
      <c r="I1471" s="363">
        <v>923.75</v>
      </c>
      <c r="J1471" s="375">
        <v>17.920000000000002</v>
      </c>
    </row>
    <row r="1472" spans="1:10" ht="14.45" customHeight="1">
      <c r="A1472" s="374" t="s">
        <v>1184</v>
      </c>
      <c r="B1472" s="362" t="s">
        <v>1858</v>
      </c>
      <c r="C1472" s="372" t="s">
        <v>20</v>
      </c>
      <c r="D1472" s="372" t="s">
        <v>1859</v>
      </c>
      <c r="E1472" s="503" t="s">
        <v>1187</v>
      </c>
      <c r="F1472" s="503"/>
      <c r="G1472" s="361" t="s">
        <v>28</v>
      </c>
      <c r="H1472" s="364">
        <v>0.32329999999999998</v>
      </c>
      <c r="I1472" s="363">
        <v>24.33</v>
      </c>
      <c r="J1472" s="375">
        <v>7.86</v>
      </c>
    </row>
    <row r="1473" spans="1:10" ht="14.45" customHeight="1">
      <c r="A1473" s="374" t="s">
        <v>1184</v>
      </c>
      <c r="B1473" s="362" t="s">
        <v>1860</v>
      </c>
      <c r="C1473" s="372" t="s">
        <v>20</v>
      </c>
      <c r="D1473" s="372" t="s">
        <v>1861</v>
      </c>
      <c r="E1473" s="503" t="s">
        <v>1187</v>
      </c>
      <c r="F1473" s="503"/>
      <c r="G1473" s="361" t="s">
        <v>28</v>
      </c>
      <c r="H1473" s="364">
        <v>2.9102000000000001</v>
      </c>
      <c r="I1473" s="363">
        <v>28.84</v>
      </c>
      <c r="J1473" s="375">
        <v>83.93</v>
      </c>
    </row>
    <row r="1474" spans="1:10" ht="26.45" customHeight="1">
      <c r="A1474" s="374" t="s">
        <v>1184</v>
      </c>
      <c r="B1474" s="362" t="s">
        <v>1947</v>
      </c>
      <c r="C1474" s="372" t="s">
        <v>20</v>
      </c>
      <c r="D1474" s="372" t="s">
        <v>1948</v>
      </c>
      <c r="E1474" s="503" t="s">
        <v>1324</v>
      </c>
      <c r="F1474" s="503"/>
      <c r="G1474" s="361" t="s">
        <v>22</v>
      </c>
      <c r="H1474" s="364">
        <v>6.05</v>
      </c>
      <c r="I1474" s="363">
        <v>24.77</v>
      </c>
      <c r="J1474" s="375">
        <v>149.85</v>
      </c>
    </row>
    <row r="1475" spans="1:10" ht="39.6" customHeight="1">
      <c r="A1475" s="374" t="s">
        <v>1184</v>
      </c>
      <c r="B1475" s="362" t="s">
        <v>1949</v>
      </c>
      <c r="C1475" s="372" t="s">
        <v>20</v>
      </c>
      <c r="D1475" s="372" t="s">
        <v>1950</v>
      </c>
      <c r="E1475" s="503" t="s">
        <v>1324</v>
      </c>
      <c r="F1475" s="503"/>
      <c r="G1475" s="361" t="s">
        <v>62</v>
      </c>
      <c r="H1475" s="364">
        <v>1</v>
      </c>
      <c r="I1475" s="363">
        <v>16.2</v>
      </c>
      <c r="J1475" s="375">
        <v>16.2</v>
      </c>
    </row>
    <row r="1476" spans="1:10" ht="26.45" customHeight="1">
      <c r="A1476" s="374" t="s">
        <v>1184</v>
      </c>
      <c r="B1476" s="362" t="s">
        <v>1951</v>
      </c>
      <c r="C1476" s="372" t="s">
        <v>20</v>
      </c>
      <c r="D1476" s="372" t="s">
        <v>1952</v>
      </c>
      <c r="E1476" s="503" t="s">
        <v>1324</v>
      </c>
      <c r="F1476" s="503"/>
      <c r="G1476" s="361" t="s">
        <v>62</v>
      </c>
      <c r="H1476" s="364">
        <v>1</v>
      </c>
      <c r="I1476" s="363">
        <v>25.29</v>
      </c>
      <c r="J1476" s="375">
        <v>25.29</v>
      </c>
    </row>
    <row r="1477" spans="1:10" ht="26.45" customHeight="1">
      <c r="A1477" s="374" t="s">
        <v>1184</v>
      </c>
      <c r="B1477" s="362" t="s">
        <v>1953</v>
      </c>
      <c r="C1477" s="372" t="s">
        <v>20</v>
      </c>
      <c r="D1477" s="372" t="s">
        <v>1954</v>
      </c>
      <c r="E1477" s="503" t="s">
        <v>1324</v>
      </c>
      <c r="F1477" s="503"/>
      <c r="G1477" s="361" t="s">
        <v>62</v>
      </c>
      <c r="H1477" s="364">
        <v>1</v>
      </c>
      <c r="I1477" s="363">
        <v>27.97</v>
      </c>
      <c r="J1477" s="375">
        <v>27.97</v>
      </c>
    </row>
    <row r="1478" spans="1:10" ht="26.45" customHeight="1">
      <c r="A1478" s="374" t="s">
        <v>1184</v>
      </c>
      <c r="B1478" s="362" t="s">
        <v>497</v>
      </c>
      <c r="C1478" s="372" t="s">
        <v>20</v>
      </c>
      <c r="D1478" s="372" t="s">
        <v>498</v>
      </c>
      <c r="E1478" s="503" t="s">
        <v>1896</v>
      </c>
      <c r="F1478" s="503"/>
      <c r="G1478" s="361" t="s">
        <v>22</v>
      </c>
      <c r="H1478" s="364">
        <v>22.2</v>
      </c>
      <c r="I1478" s="363">
        <v>43.28</v>
      </c>
      <c r="J1478" s="375">
        <v>960.81</v>
      </c>
    </row>
    <row r="1479" spans="1:10" ht="15" customHeight="1">
      <c r="A1479" s="374" t="s">
        <v>1184</v>
      </c>
      <c r="B1479" s="362" t="s">
        <v>1955</v>
      </c>
      <c r="C1479" s="372" t="s">
        <v>20</v>
      </c>
      <c r="D1479" s="372" t="s">
        <v>1956</v>
      </c>
      <c r="E1479" s="503" t="s">
        <v>1274</v>
      </c>
      <c r="F1479" s="503"/>
      <c r="G1479" s="361" t="s">
        <v>62</v>
      </c>
      <c r="H1479" s="364">
        <v>1</v>
      </c>
      <c r="I1479" s="363">
        <v>98.78</v>
      </c>
      <c r="J1479" s="375">
        <v>98.78</v>
      </c>
    </row>
    <row r="1480" spans="1:10" ht="14.45" customHeight="1">
      <c r="A1480" s="374" t="s">
        <v>1184</v>
      </c>
      <c r="B1480" s="362" t="s">
        <v>1957</v>
      </c>
      <c r="C1480" s="372" t="s">
        <v>20</v>
      </c>
      <c r="D1480" s="372" t="s">
        <v>1958</v>
      </c>
      <c r="E1480" s="503" t="s">
        <v>1361</v>
      </c>
      <c r="F1480" s="503"/>
      <c r="G1480" s="361" t="s">
        <v>22</v>
      </c>
      <c r="H1480" s="364">
        <v>1.95</v>
      </c>
      <c r="I1480" s="363">
        <v>65.31</v>
      </c>
      <c r="J1480" s="375">
        <v>127.35</v>
      </c>
    </row>
    <row r="1481" spans="1:10" ht="25.5" customHeight="1">
      <c r="A1481" s="374" t="s">
        <v>1184</v>
      </c>
      <c r="B1481" s="362" t="s">
        <v>1959</v>
      </c>
      <c r="C1481" s="372" t="s">
        <v>20</v>
      </c>
      <c r="D1481" s="372" t="s">
        <v>1960</v>
      </c>
      <c r="E1481" s="503" t="s">
        <v>1361</v>
      </c>
      <c r="F1481" s="503"/>
      <c r="G1481" s="361" t="s">
        <v>62</v>
      </c>
      <c r="H1481" s="364">
        <v>1</v>
      </c>
      <c r="I1481" s="363">
        <v>123.4</v>
      </c>
      <c r="J1481" s="375">
        <v>123.4</v>
      </c>
    </row>
    <row r="1482" spans="1:10" ht="14.45" customHeight="1">
      <c r="A1482" s="376" t="s">
        <v>1200</v>
      </c>
      <c r="B1482" s="367" t="s">
        <v>1961</v>
      </c>
      <c r="C1482" s="365" t="s">
        <v>20</v>
      </c>
      <c r="D1482" s="365" t="s">
        <v>1962</v>
      </c>
      <c r="E1482" s="502" t="s">
        <v>1203</v>
      </c>
      <c r="F1482" s="502"/>
      <c r="G1482" s="366" t="s">
        <v>62</v>
      </c>
      <c r="H1482" s="369">
        <v>1</v>
      </c>
      <c r="I1482" s="368">
        <v>237.18</v>
      </c>
      <c r="J1482" s="377">
        <v>237.18</v>
      </c>
    </row>
    <row r="1483" spans="1:10" ht="14.45" customHeight="1">
      <c r="A1483" s="376" t="s">
        <v>1200</v>
      </c>
      <c r="B1483" s="367" t="s">
        <v>1963</v>
      </c>
      <c r="C1483" s="365" t="s">
        <v>20</v>
      </c>
      <c r="D1483" s="365" t="s">
        <v>1964</v>
      </c>
      <c r="E1483" s="502" t="s">
        <v>1203</v>
      </c>
      <c r="F1483" s="502"/>
      <c r="G1483" s="366" t="s">
        <v>62</v>
      </c>
      <c r="H1483" s="369">
        <v>1</v>
      </c>
      <c r="I1483" s="368">
        <v>34.56</v>
      </c>
      <c r="J1483" s="377">
        <v>34.56</v>
      </c>
    </row>
    <row r="1484" spans="1:10" ht="26.45" customHeight="1">
      <c r="A1484" s="376" t="s">
        <v>1200</v>
      </c>
      <c r="B1484" s="367" t="s">
        <v>1965</v>
      </c>
      <c r="C1484" s="365" t="s">
        <v>20</v>
      </c>
      <c r="D1484" s="365" t="s">
        <v>1966</v>
      </c>
      <c r="E1484" s="502" t="s">
        <v>1203</v>
      </c>
      <c r="F1484" s="502"/>
      <c r="G1484" s="366" t="s">
        <v>62</v>
      </c>
      <c r="H1484" s="369">
        <v>1</v>
      </c>
      <c r="I1484" s="368">
        <v>5.32</v>
      </c>
      <c r="J1484" s="377">
        <v>5.32</v>
      </c>
    </row>
    <row r="1485" spans="1:10" ht="26.45" customHeight="1">
      <c r="A1485" s="376" t="s">
        <v>1200</v>
      </c>
      <c r="B1485" s="367" t="s">
        <v>1967</v>
      </c>
      <c r="C1485" s="365" t="s">
        <v>20</v>
      </c>
      <c r="D1485" s="365" t="s">
        <v>1968</v>
      </c>
      <c r="E1485" s="502" t="s">
        <v>1203</v>
      </c>
      <c r="F1485" s="502"/>
      <c r="G1485" s="366" t="s">
        <v>62</v>
      </c>
      <c r="H1485" s="369">
        <v>3</v>
      </c>
      <c r="I1485" s="368">
        <v>12.18</v>
      </c>
      <c r="J1485" s="377">
        <v>36.54</v>
      </c>
    </row>
    <row r="1486" spans="1:10" ht="39.6" customHeight="1">
      <c r="A1486" s="376" t="s">
        <v>1200</v>
      </c>
      <c r="B1486" s="367" t="s">
        <v>1884</v>
      </c>
      <c r="C1486" s="365" t="s">
        <v>20</v>
      </c>
      <c r="D1486" s="365" t="s">
        <v>1885</v>
      </c>
      <c r="E1486" s="502" t="s">
        <v>1203</v>
      </c>
      <c r="F1486" s="502"/>
      <c r="G1486" s="366" t="s">
        <v>62</v>
      </c>
      <c r="H1486" s="369">
        <v>2</v>
      </c>
      <c r="I1486" s="368">
        <v>1.42</v>
      </c>
      <c r="J1486" s="377">
        <v>2.84</v>
      </c>
    </row>
    <row r="1487" spans="1:10" ht="26.45" customHeight="1">
      <c r="A1487" s="376" t="s">
        <v>1200</v>
      </c>
      <c r="B1487" s="367" t="s">
        <v>1969</v>
      </c>
      <c r="C1487" s="365" t="s">
        <v>20</v>
      </c>
      <c r="D1487" s="365" t="s">
        <v>1970</v>
      </c>
      <c r="E1487" s="502" t="s">
        <v>1203</v>
      </c>
      <c r="F1487" s="502"/>
      <c r="G1487" s="366" t="s">
        <v>62</v>
      </c>
      <c r="H1487" s="369">
        <v>0.06</v>
      </c>
      <c r="I1487" s="368">
        <v>61.66</v>
      </c>
      <c r="J1487" s="377">
        <v>3.69</v>
      </c>
    </row>
    <row r="1488" spans="1:10" ht="26.45" customHeight="1">
      <c r="A1488" s="376" t="s">
        <v>1200</v>
      </c>
      <c r="B1488" s="367" t="s">
        <v>1971</v>
      </c>
      <c r="C1488" s="365" t="s">
        <v>20</v>
      </c>
      <c r="D1488" s="365" t="s">
        <v>1972</v>
      </c>
      <c r="E1488" s="502" t="s">
        <v>1203</v>
      </c>
      <c r="F1488" s="502"/>
      <c r="G1488" s="366" t="s">
        <v>62</v>
      </c>
      <c r="H1488" s="369">
        <v>1</v>
      </c>
      <c r="I1488" s="368">
        <v>48.22</v>
      </c>
      <c r="J1488" s="377">
        <v>48.22</v>
      </c>
    </row>
    <row r="1489" spans="1:10" ht="14.45" customHeight="1">
      <c r="A1489" s="376" t="s">
        <v>1200</v>
      </c>
      <c r="B1489" s="367" t="s">
        <v>1890</v>
      </c>
      <c r="C1489" s="365" t="s">
        <v>20</v>
      </c>
      <c r="D1489" s="365" t="s">
        <v>1891</v>
      </c>
      <c r="E1489" s="502" t="s">
        <v>1203</v>
      </c>
      <c r="F1489" s="502"/>
      <c r="G1489" s="366" t="s">
        <v>22</v>
      </c>
      <c r="H1489" s="369">
        <v>0.16639999999999999</v>
      </c>
      <c r="I1489" s="368">
        <v>5.52</v>
      </c>
      <c r="J1489" s="377">
        <v>0.91</v>
      </c>
    </row>
    <row r="1490" spans="1:10" ht="51" customHeight="1">
      <c r="A1490" s="376" t="s">
        <v>1200</v>
      </c>
      <c r="B1490" s="367" t="s">
        <v>1892</v>
      </c>
      <c r="C1490" s="365" t="s">
        <v>20</v>
      </c>
      <c r="D1490" s="365" t="s">
        <v>1893</v>
      </c>
      <c r="E1490" s="502" t="s">
        <v>1203</v>
      </c>
      <c r="F1490" s="502"/>
      <c r="G1490" s="366" t="s">
        <v>62</v>
      </c>
      <c r="H1490" s="369">
        <v>2</v>
      </c>
      <c r="I1490" s="368">
        <v>0.36</v>
      </c>
      <c r="J1490" s="377">
        <v>0.72</v>
      </c>
    </row>
    <row r="1491" spans="1:10" ht="14.45" customHeight="1">
      <c r="A1491" s="378"/>
      <c r="B1491" s="381"/>
      <c r="C1491" s="381"/>
      <c r="D1491" s="381"/>
      <c r="E1491" s="381" t="s">
        <v>1213</v>
      </c>
      <c r="F1491" s="379">
        <v>346.18</v>
      </c>
      <c r="G1491" s="381" t="s">
        <v>1214</v>
      </c>
      <c r="H1491" s="379">
        <v>0</v>
      </c>
      <c r="I1491" s="381" t="s">
        <v>1215</v>
      </c>
      <c r="J1491" s="380">
        <v>346.18</v>
      </c>
    </row>
    <row r="1492" spans="1:10" ht="39.6" customHeight="1" thickBot="1">
      <c r="A1492" s="378"/>
      <c r="B1492" s="381"/>
      <c r="C1492" s="381"/>
      <c r="D1492" s="381"/>
      <c r="E1492" s="381" t="s">
        <v>1216</v>
      </c>
      <c r="F1492" s="379">
        <v>763.08</v>
      </c>
      <c r="G1492" s="381"/>
      <c r="H1492" s="525" t="s">
        <v>1217</v>
      </c>
      <c r="I1492" s="525"/>
      <c r="J1492" s="380">
        <v>3410.85</v>
      </c>
    </row>
    <row r="1493" spans="1:10" ht="26.45" customHeight="1" thickTop="1">
      <c r="A1493" s="382"/>
      <c r="B1493" s="360"/>
      <c r="C1493" s="360"/>
      <c r="D1493" s="360"/>
      <c r="E1493" s="360"/>
      <c r="F1493" s="360"/>
      <c r="G1493" s="360"/>
      <c r="H1493" s="360"/>
      <c r="I1493" s="360"/>
      <c r="J1493" s="383"/>
    </row>
    <row r="1494" spans="1:10" ht="14.45" customHeight="1">
      <c r="A1494" s="319" t="s">
        <v>507</v>
      </c>
      <c r="B1494" s="355" t="s">
        <v>5</v>
      </c>
      <c r="C1494" s="370" t="s">
        <v>6</v>
      </c>
      <c r="D1494" s="370" t="s">
        <v>7</v>
      </c>
      <c r="E1494" s="523" t="s">
        <v>1181</v>
      </c>
      <c r="F1494" s="523"/>
      <c r="G1494" s="354" t="s">
        <v>8</v>
      </c>
      <c r="H1494" s="355" t="s">
        <v>9</v>
      </c>
      <c r="I1494" s="355" t="s">
        <v>10</v>
      </c>
      <c r="J1494" s="320" t="s">
        <v>12</v>
      </c>
    </row>
    <row r="1495" spans="1:10" ht="26.45" customHeight="1">
      <c r="A1495" s="323" t="s">
        <v>1182</v>
      </c>
      <c r="B1495" s="357" t="s">
        <v>508</v>
      </c>
      <c r="C1495" s="371" t="s">
        <v>20</v>
      </c>
      <c r="D1495" s="371" t="s">
        <v>509</v>
      </c>
      <c r="E1495" s="524" t="s">
        <v>1274</v>
      </c>
      <c r="F1495" s="524"/>
      <c r="G1495" s="356" t="s">
        <v>62</v>
      </c>
      <c r="H1495" s="359">
        <v>1</v>
      </c>
      <c r="I1495" s="358">
        <v>1609.55</v>
      </c>
      <c r="J1495" s="373">
        <v>1609.55</v>
      </c>
    </row>
    <row r="1496" spans="1:10" ht="26.45" customHeight="1">
      <c r="A1496" s="374" t="s">
        <v>1184</v>
      </c>
      <c r="B1496" s="362" t="s">
        <v>1858</v>
      </c>
      <c r="C1496" s="372" t="s">
        <v>20</v>
      </c>
      <c r="D1496" s="372" t="s">
        <v>1859</v>
      </c>
      <c r="E1496" s="503" t="s">
        <v>1187</v>
      </c>
      <c r="F1496" s="503"/>
      <c r="G1496" s="361" t="s">
        <v>28</v>
      </c>
      <c r="H1496" s="364">
        <v>0.84840000000000004</v>
      </c>
      <c r="I1496" s="363">
        <v>24.33</v>
      </c>
      <c r="J1496" s="375">
        <v>20.64</v>
      </c>
    </row>
    <row r="1497" spans="1:10" ht="39.6" customHeight="1">
      <c r="A1497" s="374" t="s">
        <v>1184</v>
      </c>
      <c r="B1497" s="362" t="s">
        <v>1860</v>
      </c>
      <c r="C1497" s="372" t="s">
        <v>20</v>
      </c>
      <c r="D1497" s="372" t="s">
        <v>1861</v>
      </c>
      <c r="E1497" s="503" t="s">
        <v>1187</v>
      </c>
      <c r="F1497" s="503"/>
      <c r="G1497" s="361" t="s">
        <v>28</v>
      </c>
      <c r="H1497" s="364">
        <v>0.84840000000000004</v>
      </c>
      <c r="I1497" s="363">
        <v>28.84</v>
      </c>
      <c r="J1497" s="375">
        <v>24.46</v>
      </c>
    </row>
    <row r="1498" spans="1:10" ht="26.45" customHeight="1">
      <c r="A1498" s="376" t="s">
        <v>1200</v>
      </c>
      <c r="B1498" s="367" t="s">
        <v>1973</v>
      </c>
      <c r="C1498" s="365" t="s">
        <v>20</v>
      </c>
      <c r="D1498" s="365" t="s">
        <v>1974</v>
      </c>
      <c r="E1498" s="502" t="s">
        <v>1203</v>
      </c>
      <c r="F1498" s="502"/>
      <c r="G1498" s="366" t="s">
        <v>62</v>
      </c>
      <c r="H1498" s="369">
        <v>1</v>
      </c>
      <c r="I1498" s="368">
        <v>1564.45</v>
      </c>
      <c r="J1498" s="377">
        <v>1564.45</v>
      </c>
    </row>
    <row r="1499" spans="1:10" ht="26.45" customHeight="1">
      <c r="A1499" s="378"/>
      <c r="B1499" s="381"/>
      <c r="C1499" s="381"/>
      <c r="D1499" s="381"/>
      <c r="E1499" s="381" t="s">
        <v>1213</v>
      </c>
      <c r="F1499" s="379">
        <v>28.35</v>
      </c>
      <c r="G1499" s="381" t="s">
        <v>1214</v>
      </c>
      <c r="H1499" s="379">
        <v>0</v>
      </c>
      <c r="I1499" s="381" t="s">
        <v>1215</v>
      </c>
      <c r="J1499" s="380">
        <v>28.35</v>
      </c>
    </row>
    <row r="1500" spans="1:10" ht="14.45" customHeight="1" thickBot="1">
      <c r="A1500" s="378"/>
      <c r="B1500" s="381"/>
      <c r="C1500" s="381"/>
      <c r="D1500" s="381"/>
      <c r="E1500" s="381" t="s">
        <v>1216</v>
      </c>
      <c r="F1500" s="379">
        <v>463.87</v>
      </c>
      <c r="G1500" s="381"/>
      <c r="H1500" s="525" t="s">
        <v>1217</v>
      </c>
      <c r="I1500" s="525"/>
      <c r="J1500" s="380">
        <v>2073.42</v>
      </c>
    </row>
    <row r="1501" spans="1:10" ht="26.45" customHeight="1" thickTop="1">
      <c r="A1501" s="382"/>
      <c r="B1501" s="360"/>
      <c r="C1501" s="360"/>
      <c r="D1501" s="360"/>
      <c r="E1501" s="360"/>
      <c r="F1501" s="360"/>
      <c r="G1501" s="360"/>
      <c r="H1501" s="360"/>
      <c r="I1501" s="360"/>
      <c r="J1501" s="383"/>
    </row>
    <row r="1502" spans="1:10" ht="26.45" customHeight="1">
      <c r="A1502" s="319" t="s">
        <v>514</v>
      </c>
      <c r="B1502" s="355" t="s">
        <v>5</v>
      </c>
      <c r="C1502" s="370" t="s">
        <v>6</v>
      </c>
      <c r="D1502" s="370" t="s">
        <v>7</v>
      </c>
      <c r="E1502" s="523" t="s">
        <v>1181</v>
      </c>
      <c r="F1502" s="523"/>
      <c r="G1502" s="354" t="s">
        <v>8</v>
      </c>
      <c r="H1502" s="355" t="s">
        <v>9</v>
      </c>
      <c r="I1502" s="355" t="s">
        <v>10</v>
      </c>
      <c r="J1502" s="320" t="s">
        <v>12</v>
      </c>
    </row>
    <row r="1503" spans="1:10" ht="26.45" customHeight="1">
      <c r="A1503" s="323" t="s">
        <v>1182</v>
      </c>
      <c r="B1503" s="357" t="s">
        <v>515</v>
      </c>
      <c r="C1503" s="371" t="s">
        <v>20</v>
      </c>
      <c r="D1503" s="371" t="s">
        <v>516</v>
      </c>
      <c r="E1503" s="524" t="s">
        <v>1265</v>
      </c>
      <c r="F1503" s="524"/>
      <c r="G1503" s="356" t="s">
        <v>62</v>
      </c>
      <c r="H1503" s="359">
        <v>1</v>
      </c>
      <c r="I1503" s="358">
        <v>2812.28</v>
      </c>
      <c r="J1503" s="373">
        <v>2812.28</v>
      </c>
    </row>
    <row r="1504" spans="1:10" ht="26.45" customHeight="1">
      <c r="A1504" s="374" t="s">
        <v>1184</v>
      </c>
      <c r="B1504" s="362" t="s">
        <v>1858</v>
      </c>
      <c r="C1504" s="372" t="s">
        <v>20</v>
      </c>
      <c r="D1504" s="372" t="s">
        <v>1859</v>
      </c>
      <c r="E1504" s="503" t="s">
        <v>1187</v>
      </c>
      <c r="F1504" s="503"/>
      <c r="G1504" s="361" t="s">
        <v>28</v>
      </c>
      <c r="H1504" s="364">
        <v>1.0259</v>
      </c>
      <c r="I1504" s="363">
        <v>24.33</v>
      </c>
      <c r="J1504" s="375">
        <v>24.96</v>
      </c>
    </row>
    <row r="1505" spans="1:10" ht="14.45" customHeight="1">
      <c r="A1505" s="374" t="s">
        <v>1184</v>
      </c>
      <c r="B1505" s="362" t="s">
        <v>1860</v>
      </c>
      <c r="C1505" s="372" t="s">
        <v>20</v>
      </c>
      <c r="D1505" s="372" t="s">
        <v>1861</v>
      </c>
      <c r="E1505" s="503" t="s">
        <v>1187</v>
      </c>
      <c r="F1505" s="503"/>
      <c r="G1505" s="361" t="s">
        <v>28</v>
      </c>
      <c r="H1505" s="364">
        <v>1.0259</v>
      </c>
      <c r="I1505" s="363">
        <v>28.84</v>
      </c>
      <c r="J1505" s="375">
        <v>29.58</v>
      </c>
    </row>
    <row r="1506" spans="1:10" ht="25.5" customHeight="1">
      <c r="A1506" s="376" t="s">
        <v>1200</v>
      </c>
      <c r="B1506" s="367" t="s">
        <v>1975</v>
      </c>
      <c r="C1506" s="365" t="s">
        <v>20</v>
      </c>
      <c r="D1506" s="365" t="s">
        <v>1976</v>
      </c>
      <c r="E1506" s="502" t="s">
        <v>1203</v>
      </c>
      <c r="F1506" s="502"/>
      <c r="G1506" s="366" t="s">
        <v>62</v>
      </c>
      <c r="H1506" s="369">
        <v>1</v>
      </c>
      <c r="I1506" s="368">
        <v>2757.74</v>
      </c>
      <c r="J1506" s="377">
        <v>2757.74</v>
      </c>
    </row>
    <row r="1507" spans="1:10" ht="14.45" customHeight="1">
      <c r="A1507" s="378"/>
      <c r="B1507" s="381"/>
      <c r="C1507" s="381"/>
      <c r="D1507" s="381"/>
      <c r="E1507" s="381" t="s">
        <v>1213</v>
      </c>
      <c r="F1507" s="379">
        <v>34.29</v>
      </c>
      <c r="G1507" s="381" t="s">
        <v>1214</v>
      </c>
      <c r="H1507" s="379">
        <v>0</v>
      </c>
      <c r="I1507" s="381" t="s">
        <v>1215</v>
      </c>
      <c r="J1507" s="380">
        <v>34.29</v>
      </c>
    </row>
    <row r="1508" spans="1:10" ht="39.6" customHeight="1" thickBot="1">
      <c r="A1508" s="378"/>
      <c r="B1508" s="381"/>
      <c r="C1508" s="381"/>
      <c r="D1508" s="381"/>
      <c r="E1508" s="381" t="s">
        <v>1216</v>
      </c>
      <c r="F1508" s="379">
        <v>810.49</v>
      </c>
      <c r="G1508" s="381"/>
      <c r="H1508" s="525" t="s">
        <v>1217</v>
      </c>
      <c r="I1508" s="525"/>
      <c r="J1508" s="380">
        <v>3622.77</v>
      </c>
    </row>
    <row r="1509" spans="1:10" ht="26.45" customHeight="1" thickTop="1">
      <c r="A1509" s="382"/>
      <c r="B1509" s="360"/>
      <c r="C1509" s="360"/>
      <c r="D1509" s="360"/>
      <c r="E1509" s="360"/>
      <c r="F1509" s="360"/>
      <c r="G1509" s="360"/>
      <c r="H1509" s="360"/>
      <c r="I1509" s="360"/>
      <c r="J1509" s="383"/>
    </row>
    <row r="1510" spans="1:10" ht="26.45" customHeight="1">
      <c r="A1510" s="319" t="s">
        <v>517</v>
      </c>
      <c r="B1510" s="355" t="s">
        <v>5</v>
      </c>
      <c r="C1510" s="370" t="s">
        <v>6</v>
      </c>
      <c r="D1510" s="370" t="s">
        <v>7</v>
      </c>
      <c r="E1510" s="523" t="s">
        <v>1181</v>
      </c>
      <c r="F1510" s="523"/>
      <c r="G1510" s="354" t="s">
        <v>8</v>
      </c>
      <c r="H1510" s="355" t="s">
        <v>9</v>
      </c>
      <c r="I1510" s="355" t="s">
        <v>10</v>
      </c>
      <c r="J1510" s="320" t="s">
        <v>12</v>
      </c>
    </row>
    <row r="1511" spans="1:10" ht="26.45" customHeight="1">
      <c r="A1511" s="323" t="s">
        <v>1182</v>
      </c>
      <c r="B1511" s="357" t="s">
        <v>518</v>
      </c>
      <c r="C1511" s="371" t="s">
        <v>20</v>
      </c>
      <c r="D1511" s="371" t="s">
        <v>519</v>
      </c>
      <c r="E1511" s="524" t="s">
        <v>1265</v>
      </c>
      <c r="F1511" s="524"/>
      <c r="G1511" s="356" t="s">
        <v>62</v>
      </c>
      <c r="H1511" s="359">
        <v>1</v>
      </c>
      <c r="I1511" s="358">
        <v>184.24</v>
      </c>
      <c r="J1511" s="373">
        <v>184.24</v>
      </c>
    </row>
    <row r="1512" spans="1:10" ht="26.45" customHeight="1">
      <c r="A1512" s="374" t="s">
        <v>1184</v>
      </c>
      <c r="B1512" s="362" t="s">
        <v>1856</v>
      </c>
      <c r="C1512" s="372" t="s">
        <v>20</v>
      </c>
      <c r="D1512" s="372" t="s">
        <v>1857</v>
      </c>
      <c r="E1512" s="503" t="s">
        <v>1557</v>
      </c>
      <c r="F1512" s="503"/>
      <c r="G1512" s="361" t="s">
        <v>70</v>
      </c>
      <c r="H1512" s="364">
        <v>1.4E-2</v>
      </c>
      <c r="I1512" s="363">
        <v>923.75</v>
      </c>
      <c r="J1512" s="375">
        <v>12.93</v>
      </c>
    </row>
    <row r="1513" spans="1:10" ht="26.45" customHeight="1">
      <c r="A1513" s="374" t="s">
        <v>1184</v>
      </c>
      <c r="B1513" s="362" t="s">
        <v>1858</v>
      </c>
      <c r="C1513" s="372" t="s">
        <v>20</v>
      </c>
      <c r="D1513" s="372" t="s">
        <v>1859</v>
      </c>
      <c r="E1513" s="503" t="s">
        <v>1187</v>
      </c>
      <c r="F1513" s="503"/>
      <c r="G1513" s="361" t="s">
        <v>28</v>
      </c>
      <c r="H1513" s="364">
        <v>0.96499999999999997</v>
      </c>
      <c r="I1513" s="363">
        <v>24.33</v>
      </c>
      <c r="J1513" s="375">
        <v>23.47</v>
      </c>
    </row>
    <row r="1514" spans="1:10" ht="14.45" customHeight="1">
      <c r="A1514" s="374" t="s">
        <v>1184</v>
      </c>
      <c r="B1514" s="362" t="s">
        <v>1860</v>
      </c>
      <c r="C1514" s="372" t="s">
        <v>20</v>
      </c>
      <c r="D1514" s="372" t="s">
        <v>1861</v>
      </c>
      <c r="E1514" s="503" t="s">
        <v>1187</v>
      </c>
      <c r="F1514" s="503"/>
      <c r="G1514" s="361" t="s">
        <v>28</v>
      </c>
      <c r="H1514" s="364">
        <v>0.96499999999999997</v>
      </c>
      <c r="I1514" s="363">
        <v>28.84</v>
      </c>
      <c r="J1514" s="375">
        <v>27.83</v>
      </c>
    </row>
    <row r="1515" spans="1:10" ht="38.25">
      <c r="A1515" s="376" t="s">
        <v>1200</v>
      </c>
      <c r="B1515" s="367" t="s">
        <v>1977</v>
      </c>
      <c r="C1515" s="365" t="s">
        <v>20</v>
      </c>
      <c r="D1515" s="365" t="s">
        <v>1978</v>
      </c>
      <c r="E1515" s="502" t="s">
        <v>1203</v>
      </c>
      <c r="F1515" s="502"/>
      <c r="G1515" s="366" t="s">
        <v>62</v>
      </c>
      <c r="H1515" s="369">
        <v>1</v>
      </c>
      <c r="I1515" s="368">
        <v>120.01</v>
      </c>
      <c r="J1515" s="377">
        <v>120.01</v>
      </c>
    </row>
    <row r="1516" spans="1:10" ht="14.45" customHeight="1">
      <c r="A1516" s="378"/>
      <c r="B1516" s="381"/>
      <c r="C1516" s="381"/>
      <c r="D1516" s="381"/>
      <c r="E1516" s="381" t="s">
        <v>1213</v>
      </c>
      <c r="F1516" s="379">
        <v>34.4</v>
      </c>
      <c r="G1516" s="381" t="s">
        <v>1214</v>
      </c>
      <c r="H1516" s="379">
        <v>0</v>
      </c>
      <c r="I1516" s="381" t="s">
        <v>1215</v>
      </c>
      <c r="J1516" s="380">
        <v>34.4</v>
      </c>
    </row>
    <row r="1517" spans="1:10" ht="39.6" customHeight="1" thickBot="1">
      <c r="A1517" s="378"/>
      <c r="B1517" s="381"/>
      <c r="C1517" s="381"/>
      <c r="D1517" s="381"/>
      <c r="E1517" s="381" t="s">
        <v>1216</v>
      </c>
      <c r="F1517" s="379">
        <v>53.09</v>
      </c>
      <c r="G1517" s="381"/>
      <c r="H1517" s="525" t="s">
        <v>1217</v>
      </c>
      <c r="I1517" s="525"/>
      <c r="J1517" s="380">
        <v>237.33</v>
      </c>
    </row>
    <row r="1518" spans="1:10" ht="26.45" customHeight="1" thickTop="1">
      <c r="A1518" s="382"/>
      <c r="B1518" s="360"/>
      <c r="C1518" s="360"/>
      <c r="D1518" s="360"/>
      <c r="E1518" s="360"/>
      <c r="F1518" s="360"/>
      <c r="G1518" s="360"/>
      <c r="H1518" s="360"/>
      <c r="I1518" s="360"/>
      <c r="J1518" s="383"/>
    </row>
    <row r="1519" spans="1:10" ht="26.45" customHeight="1">
      <c r="A1519" s="319" t="s">
        <v>523</v>
      </c>
      <c r="B1519" s="355" t="s">
        <v>5</v>
      </c>
      <c r="C1519" s="370" t="s">
        <v>6</v>
      </c>
      <c r="D1519" s="370" t="s">
        <v>7</v>
      </c>
      <c r="E1519" s="523" t="s">
        <v>1181</v>
      </c>
      <c r="F1519" s="523"/>
      <c r="G1519" s="354" t="s">
        <v>8</v>
      </c>
      <c r="H1519" s="355" t="s">
        <v>9</v>
      </c>
      <c r="I1519" s="355" t="s">
        <v>10</v>
      </c>
      <c r="J1519" s="320" t="s">
        <v>12</v>
      </c>
    </row>
    <row r="1520" spans="1:10" ht="26.45" customHeight="1">
      <c r="A1520" s="323" t="s">
        <v>1182</v>
      </c>
      <c r="B1520" s="357" t="s">
        <v>524</v>
      </c>
      <c r="C1520" s="371" t="s">
        <v>20</v>
      </c>
      <c r="D1520" s="371" t="s">
        <v>525</v>
      </c>
      <c r="E1520" s="524" t="s">
        <v>1265</v>
      </c>
      <c r="F1520" s="524"/>
      <c r="G1520" s="356" t="s">
        <v>62</v>
      </c>
      <c r="H1520" s="359">
        <v>1</v>
      </c>
      <c r="I1520" s="358">
        <v>38.31</v>
      </c>
      <c r="J1520" s="373">
        <v>38.31</v>
      </c>
    </row>
    <row r="1521" spans="1:10" ht="26.45" customHeight="1">
      <c r="A1521" s="374" t="s">
        <v>1184</v>
      </c>
      <c r="B1521" s="362" t="s">
        <v>1858</v>
      </c>
      <c r="C1521" s="372" t="s">
        <v>20</v>
      </c>
      <c r="D1521" s="372" t="s">
        <v>1859</v>
      </c>
      <c r="E1521" s="503" t="s">
        <v>1187</v>
      </c>
      <c r="F1521" s="503"/>
      <c r="G1521" s="361" t="s">
        <v>28</v>
      </c>
      <c r="H1521" s="364">
        <v>0.34599999999999997</v>
      </c>
      <c r="I1521" s="363">
        <v>24.33</v>
      </c>
      <c r="J1521" s="375">
        <v>8.41</v>
      </c>
    </row>
    <row r="1522" spans="1:10" ht="26.45" customHeight="1">
      <c r="A1522" s="374" t="s">
        <v>1184</v>
      </c>
      <c r="B1522" s="362" t="s">
        <v>1860</v>
      </c>
      <c r="C1522" s="372" t="s">
        <v>20</v>
      </c>
      <c r="D1522" s="372" t="s">
        <v>1861</v>
      </c>
      <c r="E1522" s="503" t="s">
        <v>1187</v>
      </c>
      <c r="F1522" s="503"/>
      <c r="G1522" s="361" t="s">
        <v>28</v>
      </c>
      <c r="H1522" s="364">
        <v>0.34599999999999997</v>
      </c>
      <c r="I1522" s="363">
        <v>28.84</v>
      </c>
      <c r="J1522" s="375">
        <v>9.9700000000000006</v>
      </c>
    </row>
    <row r="1523" spans="1:10" ht="14.45" customHeight="1">
      <c r="A1523" s="376" t="s">
        <v>1200</v>
      </c>
      <c r="B1523" s="367" t="s">
        <v>1979</v>
      </c>
      <c r="C1523" s="365" t="s">
        <v>20</v>
      </c>
      <c r="D1523" s="365" t="s">
        <v>1980</v>
      </c>
      <c r="E1523" s="502" t="s">
        <v>1203</v>
      </c>
      <c r="F1523" s="502"/>
      <c r="G1523" s="366" t="s">
        <v>62</v>
      </c>
      <c r="H1523" s="369">
        <v>1</v>
      </c>
      <c r="I1523" s="368">
        <v>19.93</v>
      </c>
      <c r="J1523" s="377">
        <v>19.93</v>
      </c>
    </row>
    <row r="1524" spans="1:10" ht="25.5" customHeight="1">
      <c r="A1524" s="378"/>
      <c r="B1524" s="381"/>
      <c r="C1524" s="381"/>
      <c r="D1524" s="381"/>
      <c r="E1524" s="381" t="s">
        <v>1213</v>
      </c>
      <c r="F1524" s="379">
        <v>11.56</v>
      </c>
      <c r="G1524" s="381" t="s">
        <v>1214</v>
      </c>
      <c r="H1524" s="379">
        <v>0</v>
      </c>
      <c r="I1524" s="381" t="s">
        <v>1215</v>
      </c>
      <c r="J1524" s="380">
        <v>11.56</v>
      </c>
    </row>
    <row r="1525" spans="1:10" ht="25.5" customHeight="1" thickBot="1">
      <c r="A1525" s="378"/>
      <c r="B1525" s="381"/>
      <c r="C1525" s="381"/>
      <c r="D1525" s="381"/>
      <c r="E1525" s="381" t="s">
        <v>1216</v>
      </c>
      <c r="F1525" s="379">
        <v>11.04</v>
      </c>
      <c r="G1525" s="381"/>
      <c r="H1525" s="525" t="s">
        <v>1217</v>
      </c>
      <c r="I1525" s="525"/>
      <c r="J1525" s="380">
        <v>49.35</v>
      </c>
    </row>
    <row r="1526" spans="1:10" ht="39.6" customHeight="1" thickTop="1">
      <c r="A1526" s="382"/>
      <c r="B1526" s="360"/>
      <c r="C1526" s="360"/>
      <c r="D1526" s="360"/>
      <c r="E1526" s="360"/>
      <c r="F1526" s="360"/>
      <c r="G1526" s="360"/>
      <c r="H1526" s="360"/>
      <c r="I1526" s="360"/>
      <c r="J1526" s="383"/>
    </row>
    <row r="1527" spans="1:10" ht="26.45" customHeight="1">
      <c r="A1527" s="319" t="s">
        <v>526</v>
      </c>
      <c r="B1527" s="355" t="s">
        <v>5</v>
      </c>
      <c r="C1527" s="370" t="s">
        <v>6</v>
      </c>
      <c r="D1527" s="370" t="s">
        <v>7</v>
      </c>
      <c r="E1527" s="523" t="s">
        <v>1181</v>
      </c>
      <c r="F1527" s="523"/>
      <c r="G1527" s="354" t="s">
        <v>8</v>
      </c>
      <c r="H1527" s="355" t="s">
        <v>9</v>
      </c>
      <c r="I1527" s="355" t="s">
        <v>10</v>
      </c>
      <c r="J1527" s="320" t="s">
        <v>12</v>
      </c>
    </row>
    <row r="1528" spans="1:10" ht="26.45" customHeight="1">
      <c r="A1528" s="323" t="s">
        <v>1182</v>
      </c>
      <c r="B1528" s="357" t="s">
        <v>527</v>
      </c>
      <c r="C1528" s="371" t="s">
        <v>20</v>
      </c>
      <c r="D1528" s="371" t="s">
        <v>528</v>
      </c>
      <c r="E1528" s="524" t="s">
        <v>1364</v>
      </c>
      <c r="F1528" s="524"/>
      <c r="G1528" s="356" t="s">
        <v>62</v>
      </c>
      <c r="H1528" s="359">
        <v>1</v>
      </c>
      <c r="I1528" s="358">
        <v>678.51</v>
      </c>
      <c r="J1528" s="373">
        <v>678.51</v>
      </c>
    </row>
    <row r="1529" spans="1:10" ht="25.5" customHeight="1">
      <c r="A1529" s="374" t="s">
        <v>1184</v>
      </c>
      <c r="B1529" s="362" t="s">
        <v>1765</v>
      </c>
      <c r="C1529" s="372" t="s">
        <v>20</v>
      </c>
      <c r="D1529" s="372" t="s">
        <v>1766</v>
      </c>
      <c r="E1529" s="503" t="s">
        <v>1767</v>
      </c>
      <c r="F1529" s="503"/>
      <c r="G1529" s="361" t="s">
        <v>39</v>
      </c>
      <c r="H1529" s="364">
        <v>0.58499999999999996</v>
      </c>
      <c r="I1529" s="363">
        <v>6.71</v>
      </c>
      <c r="J1529" s="375">
        <v>3.92</v>
      </c>
    </row>
    <row r="1530" spans="1:10" ht="39.6" customHeight="1">
      <c r="A1530" s="374" t="s">
        <v>1184</v>
      </c>
      <c r="B1530" s="362" t="s">
        <v>1768</v>
      </c>
      <c r="C1530" s="372" t="s">
        <v>20</v>
      </c>
      <c r="D1530" s="372" t="s">
        <v>1769</v>
      </c>
      <c r="E1530" s="503" t="s">
        <v>1192</v>
      </c>
      <c r="F1530" s="503"/>
      <c r="G1530" s="361" t="s">
        <v>1193</v>
      </c>
      <c r="H1530" s="364">
        <v>3.6900000000000002E-2</v>
      </c>
      <c r="I1530" s="363">
        <v>154.78</v>
      </c>
      <c r="J1530" s="375">
        <v>5.71</v>
      </c>
    </row>
    <row r="1531" spans="1:10" ht="26.45" customHeight="1">
      <c r="A1531" s="374" t="s">
        <v>1184</v>
      </c>
      <c r="B1531" s="362" t="s">
        <v>1770</v>
      </c>
      <c r="C1531" s="372" t="s">
        <v>20</v>
      </c>
      <c r="D1531" s="372" t="s">
        <v>1771</v>
      </c>
      <c r="E1531" s="503" t="s">
        <v>1192</v>
      </c>
      <c r="F1531" s="503"/>
      <c r="G1531" s="361" t="s">
        <v>1196</v>
      </c>
      <c r="H1531" s="364">
        <v>7.5300000000000006E-2</v>
      </c>
      <c r="I1531" s="363">
        <v>65.08</v>
      </c>
      <c r="J1531" s="375">
        <v>4.9000000000000004</v>
      </c>
    </row>
    <row r="1532" spans="1:10" ht="14.45" customHeight="1">
      <c r="A1532" s="374" t="s">
        <v>1184</v>
      </c>
      <c r="B1532" s="362" t="s">
        <v>1772</v>
      </c>
      <c r="C1532" s="372" t="s">
        <v>20</v>
      </c>
      <c r="D1532" s="372" t="s">
        <v>1773</v>
      </c>
      <c r="E1532" s="503" t="s">
        <v>1557</v>
      </c>
      <c r="F1532" s="503"/>
      <c r="G1532" s="361" t="s">
        <v>70</v>
      </c>
      <c r="H1532" s="364">
        <v>1.44E-2</v>
      </c>
      <c r="I1532" s="363">
        <v>618.32000000000005</v>
      </c>
      <c r="J1532" s="375">
        <v>8.9</v>
      </c>
    </row>
    <row r="1533" spans="1:10" ht="25.5" customHeight="1">
      <c r="A1533" s="374" t="s">
        <v>1184</v>
      </c>
      <c r="B1533" s="362" t="s">
        <v>1492</v>
      </c>
      <c r="C1533" s="372" t="s">
        <v>20</v>
      </c>
      <c r="D1533" s="372" t="s">
        <v>1493</v>
      </c>
      <c r="E1533" s="503" t="s">
        <v>1187</v>
      </c>
      <c r="F1533" s="503"/>
      <c r="G1533" s="361" t="s">
        <v>28</v>
      </c>
      <c r="H1533" s="364">
        <v>3.4971999999999999</v>
      </c>
      <c r="I1533" s="363">
        <v>28.51</v>
      </c>
      <c r="J1533" s="375">
        <v>99.7</v>
      </c>
    </row>
    <row r="1534" spans="1:10" ht="25.5">
      <c r="A1534" s="374" t="s">
        <v>1184</v>
      </c>
      <c r="B1534" s="362" t="s">
        <v>1245</v>
      </c>
      <c r="C1534" s="372" t="s">
        <v>20</v>
      </c>
      <c r="D1534" s="372" t="s">
        <v>1246</v>
      </c>
      <c r="E1534" s="503" t="s">
        <v>1187</v>
      </c>
      <c r="F1534" s="503"/>
      <c r="G1534" s="361" t="s">
        <v>28</v>
      </c>
      <c r="H1534" s="364">
        <v>2.7477999999999998</v>
      </c>
      <c r="I1534" s="363">
        <v>23.48</v>
      </c>
      <c r="J1534" s="375">
        <v>64.510000000000005</v>
      </c>
    </row>
    <row r="1535" spans="1:10" ht="39.6" customHeight="1">
      <c r="A1535" s="374" t="s">
        <v>1184</v>
      </c>
      <c r="B1535" s="362" t="s">
        <v>1774</v>
      </c>
      <c r="C1535" s="372" t="s">
        <v>20</v>
      </c>
      <c r="D1535" s="372" t="s">
        <v>1775</v>
      </c>
      <c r="E1535" s="503" t="s">
        <v>1557</v>
      </c>
      <c r="F1535" s="503"/>
      <c r="G1535" s="361" t="s">
        <v>70</v>
      </c>
      <c r="H1535" s="364">
        <v>7.9799999999999996E-2</v>
      </c>
      <c r="I1535" s="363">
        <v>746.32</v>
      </c>
      <c r="J1535" s="375">
        <v>59.55</v>
      </c>
    </row>
    <row r="1536" spans="1:10" ht="26.45" customHeight="1">
      <c r="A1536" s="374" t="s">
        <v>1184</v>
      </c>
      <c r="B1536" s="362" t="s">
        <v>1981</v>
      </c>
      <c r="C1536" s="372" t="s">
        <v>20</v>
      </c>
      <c r="D1536" s="372" t="s">
        <v>1982</v>
      </c>
      <c r="E1536" s="503" t="s">
        <v>1983</v>
      </c>
      <c r="F1536" s="503"/>
      <c r="G1536" s="361" t="s">
        <v>70</v>
      </c>
      <c r="H1536" s="364">
        <v>4.1500000000000002E-2</v>
      </c>
      <c r="I1536" s="363">
        <v>1340.12</v>
      </c>
      <c r="J1536" s="375">
        <v>55.61</v>
      </c>
    </row>
    <row r="1537" spans="1:10" ht="26.45" customHeight="1">
      <c r="A1537" s="374" t="s">
        <v>1184</v>
      </c>
      <c r="B1537" s="362" t="s">
        <v>1984</v>
      </c>
      <c r="C1537" s="372" t="s">
        <v>20</v>
      </c>
      <c r="D1537" s="372" t="s">
        <v>1985</v>
      </c>
      <c r="E1537" s="503" t="s">
        <v>1983</v>
      </c>
      <c r="F1537" s="503"/>
      <c r="G1537" s="361" t="s">
        <v>101</v>
      </c>
      <c r="H1537" s="364">
        <v>1.6658999999999999</v>
      </c>
      <c r="I1537" s="363">
        <v>10.58</v>
      </c>
      <c r="J1537" s="375">
        <v>17.62</v>
      </c>
    </row>
    <row r="1538" spans="1:10" ht="14.45" customHeight="1">
      <c r="A1538" s="374" t="s">
        <v>1184</v>
      </c>
      <c r="B1538" s="362" t="s">
        <v>1776</v>
      </c>
      <c r="C1538" s="372" t="s">
        <v>20</v>
      </c>
      <c r="D1538" s="372" t="s">
        <v>1777</v>
      </c>
      <c r="E1538" s="503" t="s">
        <v>1199</v>
      </c>
      <c r="F1538" s="503"/>
      <c r="G1538" s="361" t="s">
        <v>70</v>
      </c>
      <c r="H1538" s="364">
        <v>8.72E-2</v>
      </c>
      <c r="I1538" s="363">
        <v>681.87</v>
      </c>
      <c r="J1538" s="375">
        <v>59.45</v>
      </c>
    </row>
    <row r="1539" spans="1:10" ht="26.45" customHeight="1">
      <c r="A1539" s="374" t="s">
        <v>1184</v>
      </c>
      <c r="B1539" s="362" t="s">
        <v>1778</v>
      </c>
      <c r="C1539" s="372" t="s">
        <v>20</v>
      </c>
      <c r="D1539" s="372" t="s">
        <v>1779</v>
      </c>
      <c r="E1539" s="503" t="s">
        <v>1780</v>
      </c>
      <c r="F1539" s="503"/>
      <c r="G1539" s="361" t="s">
        <v>70</v>
      </c>
      <c r="H1539" s="364">
        <v>5.0999999999999997E-2</v>
      </c>
      <c r="I1539" s="363">
        <v>2772.93</v>
      </c>
      <c r="J1539" s="375">
        <v>141.41</v>
      </c>
    </row>
    <row r="1540" spans="1:10" ht="26.45" customHeight="1">
      <c r="A1540" s="376" t="s">
        <v>1200</v>
      </c>
      <c r="B1540" s="367" t="s">
        <v>1986</v>
      </c>
      <c r="C1540" s="365" t="s">
        <v>20</v>
      </c>
      <c r="D1540" s="365" t="s">
        <v>1987</v>
      </c>
      <c r="E1540" s="502" t="s">
        <v>1203</v>
      </c>
      <c r="F1540" s="502"/>
      <c r="G1540" s="366" t="s">
        <v>62</v>
      </c>
      <c r="H1540" s="369">
        <v>14.175000000000001</v>
      </c>
      <c r="I1540" s="368">
        <v>3.99</v>
      </c>
      <c r="J1540" s="377">
        <v>56.55</v>
      </c>
    </row>
    <row r="1541" spans="1:10" ht="14.45" customHeight="1">
      <c r="A1541" s="376" t="s">
        <v>1200</v>
      </c>
      <c r="B1541" s="367" t="s">
        <v>1500</v>
      </c>
      <c r="C1541" s="365" t="s">
        <v>20</v>
      </c>
      <c r="D1541" s="365" t="s">
        <v>1501</v>
      </c>
      <c r="E1541" s="502" t="s">
        <v>1203</v>
      </c>
      <c r="F1541" s="502"/>
      <c r="G1541" s="366" t="s">
        <v>1210</v>
      </c>
      <c r="H1541" s="369">
        <v>6.0000000000000001E-3</v>
      </c>
      <c r="I1541" s="368">
        <v>8.1199999999999992</v>
      </c>
      <c r="J1541" s="377">
        <v>0.04</v>
      </c>
    </row>
    <row r="1542" spans="1:10" ht="26.45" customHeight="1">
      <c r="A1542" s="376" t="s">
        <v>1200</v>
      </c>
      <c r="B1542" s="367" t="s">
        <v>1256</v>
      </c>
      <c r="C1542" s="365" t="s">
        <v>20</v>
      </c>
      <c r="D1542" s="365" t="s">
        <v>1257</v>
      </c>
      <c r="E1542" s="502" t="s">
        <v>1203</v>
      </c>
      <c r="F1542" s="502"/>
      <c r="G1542" s="366" t="s">
        <v>22</v>
      </c>
      <c r="H1542" s="369">
        <v>0.1295</v>
      </c>
      <c r="I1542" s="368">
        <v>10.75</v>
      </c>
      <c r="J1542" s="377">
        <v>1.39</v>
      </c>
    </row>
    <row r="1543" spans="1:10" ht="26.45" customHeight="1">
      <c r="A1543" s="376" t="s">
        <v>1200</v>
      </c>
      <c r="B1543" s="367" t="s">
        <v>1502</v>
      </c>
      <c r="C1543" s="365" t="s">
        <v>20</v>
      </c>
      <c r="D1543" s="365" t="s">
        <v>1503</v>
      </c>
      <c r="E1543" s="502" t="s">
        <v>1203</v>
      </c>
      <c r="F1543" s="502"/>
      <c r="G1543" s="366" t="s">
        <v>22</v>
      </c>
      <c r="H1543" s="369">
        <v>0.154</v>
      </c>
      <c r="I1543" s="368">
        <v>3.76</v>
      </c>
      <c r="J1543" s="377">
        <v>0.56999999999999995</v>
      </c>
    </row>
    <row r="1544" spans="1:10" ht="39.6" customHeight="1">
      <c r="A1544" s="376" t="s">
        <v>1200</v>
      </c>
      <c r="B1544" s="367" t="s">
        <v>1253</v>
      </c>
      <c r="C1544" s="365" t="s">
        <v>20</v>
      </c>
      <c r="D1544" s="365" t="s">
        <v>1254</v>
      </c>
      <c r="E1544" s="502" t="s">
        <v>1203</v>
      </c>
      <c r="F1544" s="502"/>
      <c r="G1544" s="366" t="s">
        <v>101</v>
      </c>
      <c r="H1544" s="369">
        <v>1.37E-2</v>
      </c>
      <c r="I1544" s="368">
        <v>18.45</v>
      </c>
      <c r="J1544" s="377">
        <v>0.25</v>
      </c>
    </row>
    <row r="1545" spans="1:10" ht="26.45" customHeight="1">
      <c r="A1545" s="376" t="s">
        <v>1200</v>
      </c>
      <c r="B1545" s="367" t="s">
        <v>1418</v>
      </c>
      <c r="C1545" s="365" t="s">
        <v>20</v>
      </c>
      <c r="D1545" s="365" t="s">
        <v>1419</v>
      </c>
      <c r="E1545" s="502" t="s">
        <v>1203</v>
      </c>
      <c r="F1545" s="502"/>
      <c r="G1545" s="366" t="s">
        <v>22</v>
      </c>
      <c r="H1545" s="369">
        <v>0.48299999999999998</v>
      </c>
      <c r="I1545" s="368">
        <v>16.95</v>
      </c>
      <c r="J1545" s="377">
        <v>8.18</v>
      </c>
    </row>
    <row r="1546" spans="1:10" ht="26.45" customHeight="1">
      <c r="A1546" s="376" t="s">
        <v>1200</v>
      </c>
      <c r="B1546" s="367" t="s">
        <v>1988</v>
      </c>
      <c r="C1546" s="365" t="s">
        <v>20</v>
      </c>
      <c r="D1546" s="365" t="s">
        <v>1989</v>
      </c>
      <c r="E1546" s="502" t="s">
        <v>1203</v>
      </c>
      <c r="F1546" s="502"/>
      <c r="G1546" s="366" t="s">
        <v>62</v>
      </c>
      <c r="H1546" s="369">
        <v>14.058999999999999</v>
      </c>
      <c r="I1546" s="368">
        <v>6.42</v>
      </c>
      <c r="J1546" s="377">
        <v>90.25</v>
      </c>
    </row>
    <row r="1547" spans="1:10">
      <c r="A1547" s="378"/>
      <c r="B1547" s="381"/>
      <c r="C1547" s="381"/>
      <c r="D1547" s="381"/>
      <c r="E1547" s="381" t="s">
        <v>1213</v>
      </c>
      <c r="F1547" s="379">
        <v>181.54</v>
      </c>
      <c r="G1547" s="381" t="s">
        <v>1214</v>
      </c>
      <c r="H1547" s="379">
        <v>0</v>
      </c>
      <c r="I1547" s="381" t="s">
        <v>1215</v>
      </c>
      <c r="J1547" s="380">
        <v>181.54</v>
      </c>
    </row>
    <row r="1548" spans="1:10" ht="39.6" customHeight="1" thickBot="1">
      <c r="A1548" s="378"/>
      <c r="B1548" s="381"/>
      <c r="C1548" s="381"/>
      <c r="D1548" s="381"/>
      <c r="E1548" s="381" t="s">
        <v>1216</v>
      </c>
      <c r="F1548" s="379">
        <v>195.54</v>
      </c>
      <c r="G1548" s="381"/>
      <c r="H1548" s="525" t="s">
        <v>1217</v>
      </c>
      <c r="I1548" s="525"/>
      <c r="J1548" s="380">
        <v>874.05</v>
      </c>
    </row>
    <row r="1549" spans="1:10" ht="14.45" customHeight="1" thickTop="1">
      <c r="A1549" s="382"/>
      <c r="B1549" s="360"/>
      <c r="C1549" s="360"/>
      <c r="D1549" s="360"/>
      <c r="E1549" s="360"/>
      <c r="F1549" s="360"/>
      <c r="G1549" s="360"/>
      <c r="H1549" s="360"/>
      <c r="I1549" s="360"/>
      <c r="J1549" s="383"/>
    </row>
    <row r="1550" spans="1:10" ht="14.45" customHeight="1">
      <c r="A1550" s="319" t="s">
        <v>529</v>
      </c>
      <c r="B1550" s="355" t="s">
        <v>5</v>
      </c>
      <c r="C1550" s="370" t="s">
        <v>6</v>
      </c>
      <c r="D1550" s="370" t="s">
        <v>7</v>
      </c>
      <c r="E1550" s="523" t="s">
        <v>1181</v>
      </c>
      <c r="F1550" s="523"/>
      <c r="G1550" s="354" t="s">
        <v>8</v>
      </c>
      <c r="H1550" s="355" t="s">
        <v>9</v>
      </c>
      <c r="I1550" s="355" t="s">
        <v>10</v>
      </c>
      <c r="J1550" s="320" t="s">
        <v>12</v>
      </c>
    </row>
    <row r="1551" spans="1:10" ht="25.5">
      <c r="A1551" s="323" t="s">
        <v>1182</v>
      </c>
      <c r="B1551" s="357" t="s">
        <v>530</v>
      </c>
      <c r="C1551" s="371" t="s">
        <v>20</v>
      </c>
      <c r="D1551" s="371" t="s">
        <v>531</v>
      </c>
      <c r="E1551" s="524" t="s">
        <v>1990</v>
      </c>
      <c r="F1551" s="524"/>
      <c r="G1551" s="356" t="s">
        <v>62</v>
      </c>
      <c r="H1551" s="359">
        <v>1</v>
      </c>
      <c r="I1551" s="358">
        <v>337.67</v>
      </c>
      <c r="J1551" s="373">
        <v>337.67</v>
      </c>
    </row>
    <row r="1552" spans="1:10" ht="26.45" customHeight="1">
      <c r="A1552" s="374" t="s">
        <v>1184</v>
      </c>
      <c r="B1552" s="362" t="s">
        <v>1492</v>
      </c>
      <c r="C1552" s="372" t="s">
        <v>20</v>
      </c>
      <c r="D1552" s="372" t="s">
        <v>1493</v>
      </c>
      <c r="E1552" s="503" t="s">
        <v>1187</v>
      </c>
      <c r="F1552" s="503"/>
      <c r="G1552" s="361" t="s">
        <v>28</v>
      </c>
      <c r="H1552" s="364">
        <v>1.0088999999999999</v>
      </c>
      <c r="I1552" s="363">
        <v>28.51</v>
      </c>
      <c r="J1552" s="375">
        <v>28.76</v>
      </c>
    </row>
    <row r="1553" spans="1:10" ht="26.45" customHeight="1">
      <c r="A1553" s="374" t="s">
        <v>1184</v>
      </c>
      <c r="B1553" s="362" t="s">
        <v>1245</v>
      </c>
      <c r="C1553" s="372" t="s">
        <v>20</v>
      </c>
      <c r="D1553" s="372" t="s">
        <v>1246</v>
      </c>
      <c r="E1553" s="503" t="s">
        <v>1187</v>
      </c>
      <c r="F1553" s="503"/>
      <c r="G1553" s="361" t="s">
        <v>28</v>
      </c>
      <c r="H1553" s="364">
        <v>0.79269999999999996</v>
      </c>
      <c r="I1553" s="363">
        <v>23.48</v>
      </c>
      <c r="J1553" s="375">
        <v>18.61</v>
      </c>
    </row>
    <row r="1554" spans="1:10" ht="26.45" customHeight="1">
      <c r="A1554" s="374" t="s">
        <v>1184</v>
      </c>
      <c r="B1554" s="362" t="s">
        <v>1774</v>
      </c>
      <c r="C1554" s="372" t="s">
        <v>20</v>
      </c>
      <c r="D1554" s="372" t="s">
        <v>1775</v>
      </c>
      <c r="E1554" s="503" t="s">
        <v>1557</v>
      </c>
      <c r="F1554" s="503"/>
      <c r="G1554" s="361" t="s">
        <v>70</v>
      </c>
      <c r="H1554" s="364">
        <v>4.4000000000000003E-3</v>
      </c>
      <c r="I1554" s="363">
        <v>746.32</v>
      </c>
      <c r="J1554" s="375">
        <v>3.28</v>
      </c>
    </row>
    <row r="1555" spans="1:10" ht="25.5" customHeight="1">
      <c r="A1555" s="376" t="s">
        <v>1200</v>
      </c>
      <c r="B1555" s="367" t="s">
        <v>1991</v>
      </c>
      <c r="C1555" s="365" t="s">
        <v>20</v>
      </c>
      <c r="D1555" s="365" t="s">
        <v>1992</v>
      </c>
      <c r="E1555" s="502" t="s">
        <v>1203</v>
      </c>
      <c r="F1555" s="502"/>
      <c r="G1555" s="366" t="s">
        <v>62</v>
      </c>
      <c r="H1555" s="369">
        <v>1</v>
      </c>
      <c r="I1555" s="368">
        <v>287.02</v>
      </c>
      <c r="J1555" s="377">
        <v>287.02</v>
      </c>
    </row>
    <row r="1556" spans="1:10" ht="25.5" customHeight="1">
      <c r="A1556" s="378"/>
      <c r="B1556" s="381"/>
      <c r="C1556" s="381"/>
      <c r="D1556" s="381"/>
      <c r="E1556" s="381" t="s">
        <v>1213</v>
      </c>
      <c r="F1556" s="379">
        <v>29.94</v>
      </c>
      <c r="G1556" s="381" t="s">
        <v>1214</v>
      </c>
      <c r="H1556" s="379">
        <v>0</v>
      </c>
      <c r="I1556" s="381" t="s">
        <v>1215</v>
      </c>
      <c r="J1556" s="380">
        <v>29.94</v>
      </c>
    </row>
    <row r="1557" spans="1:10" ht="39.6" customHeight="1" thickBot="1">
      <c r="A1557" s="378"/>
      <c r="B1557" s="381"/>
      <c r="C1557" s="381"/>
      <c r="D1557" s="381"/>
      <c r="E1557" s="381" t="s">
        <v>1216</v>
      </c>
      <c r="F1557" s="379">
        <v>97.31</v>
      </c>
      <c r="G1557" s="381"/>
      <c r="H1557" s="525" t="s">
        <v>1217</v>
      </c>
      <c r="I1557" s="525"/>
      <c r="J1557" s="380">
        <v>434.98</v>
      </c>
    </row>
    <row r="1558" spans="1:10" ht="26.45" customHeight="1" thickTop="1">
      <c r="A1558" s="382"/>
      <c r="B1558" s="360"/>
      <c r="C1558" s="360"/>
      <c r="D1558" s="360"/>
      <c r="E1558" s="360"/>
      <c r="F1558" s="360"/>
      <c r="G1558" s="360"/>
      <c r="H1558" s="360"/>
      <c r="I1558" s="360"/>
      <c r="J1558" s="383"/>
    </row>
    <row r="1559" spans="1:10" ht="26.45" customHeight="1">
      <c r="A1559" s="319" t="s">
        <v>533</v>
      </c>
      <c r="B1559" s="355" t="s">
        <v>5</v>
      </c>
      <c r="C1559" s="370" t="s">
        <v>6</v>
      </c>
      <c r="D1559" s="370" t="s">
        <v>7</v>
      </c>
      <c r="E1559" s="523" t="s">
        <v>1181</v>
      </c>
      <c r="F1559" s="523"/>
      <c r="G1559" s="354" t="s">
        <v>8</v>
      </c>
      <c r="H1559" s="355" t="s">
        <v>9</v>
      </c>
      <c r="I1559" s="355" t="s">
        <v>10</v>
      </c>
      <c r="J1559" s="320" t="s">
        <v>12</v>
      </c>
    </row>
    <row r="1560" spans="1:10" ht="14.45" customHeight="1">
      <c r="A1560" s="323" t="s">
        <v>1182</v>
      </c>
      <c r="B1560" s="357" t="s">
        <v>534</v>
      </c>
      <c r="C1560" s="371" t="s">
        <v>20</v>
      </c>
      <c r="D1560" s="371" t="s">
        <v>535</v>
      </c>
      <c r="E1560" s="524" t="s">
        <v>1324</v>
      </c>
      <c r="F1560" s="524"/>
      <c r="G1560" s="356" t="s">
        <v>22</v>
      </c>
      <c r="H1560" s="359">
        <v>1</v>
      </c>
      <c r="I1560" s="358">
        <v>17.25</v>
      </c>
      <c r="J1560" s="373">
        <v>17.25</v>
      </c>
    </row>
    <row r="1561" spans="1:10" ht="25.5" customHeight="1">
      <c r="A1561" s="374" t="s">
        <v>1184</v>
      </c>
      <c r="B1561" s="362" t="s">
        <v>1858</v>
      </c>
      <c r="C1561" s="372" t="s">
        <v>20</v>
      </c>
      <c r="D1561" s="372" t="s">
        <v>1859</v>
      </c>
      <c r="E1561" s="503" t="s">
        <v>1187</v>
      </c>
      <c r="F1561" s="503"/>
      <c r="G1561" s="361" t="s">
        <v>28</v>
      </c>
      <c r="H1561" s="364">
        <v>0.13900000000000001</v>
      </c>
      <c r="I1561" s="363">
        <v>24.33</v>
      </c>
      <c r="J1561" s="375">
        <v>3.38</v>
      </c>
    </row>
    <row r="1562" spans="1:10" ht="25.5" customHeight="1">
      <c r="A1562" s="374" t="s">
        <v>1184</v>
      </c>
      <c r="B1562" s="362" t="s">
        <v>1860</v>
      </c>
      <c r="C1562" s="372" t="s">
        <v>20</v>
      </c>
      <c r="D1562" s="372" t="s">
        <v>1861</v>
      </c>
      <c r="E1562" s="503" t="s">
        <v>1187</v>
      </c>
      <c r="F1562" s="503"/>
      <c r="G1562" s="361" t="s">
        <v>28</v>
      </c>
      <c r="H1562" s="364">
        <v>0.13900000000000001</v>
      </c>
      <c r="I1562" s="363">
        <v>28.84</v>
      </c>
      <c r="J1562" s="375">
        <v>4</v>
      </c>
    </row>
    <row r="1563" spans="1:10" ht="14.45" customHeight="1">
      <c r="A1563" s="376" t="s">
        <v>1200</v>
      </c>
      <c r="B1563" s="367" t="s">
        <v>1993</v>
      </c>
      <c r="C1563" s="365" t="s">
        <v>20</v>
      </c>
      <c r="D1563" s="365" t="s">
        <v>1994</v>
      </c>
      <c r="E1563" s="502" t="s">
        <v>1203</v>
      </c>
      <c r="F1563" s="502"/>
      <c r="G1563" s="366" t="s">
        <v>22</v>
      </c>
      <c r="H1563" s="369">
        <v>1.0169999999999999</v>
      </c>
      <c r="I1563" s="368">
        <v>9.7100000000000009</v>
      </c>
      <c r="J1563" s="377">
        <v>9.8699999999999992</v>
      </c>
    </row>
    <row r="1564" spans="1:10" ht="26.45" customHeight="1">
      <c r="A1564" s="378"/>
      <c r="B1564" s="381"/>
      <c r="C1564" s="381"/>
      <c r="D1564" s="381"/>
      <c r="E1564" s="381" t="s">
        <v>1213</v>
      </c>
      <c r="F1564" s="379">
        <v>4.63</v>
      </c>
      <c r="G1564" s="381" t="s">
        <v>1214</v>
      </c>
      <c r="H1564" s="379">
        <v>0</v>
      </c>
      <c r="I1564" s="381" t="s">
        <v>1215</v>
      </c>
      <c r="J1564" s="380">
        <v>4.63</v>
      </c>
    </row>
    <row r="1565" spans="1:10" ht="26.45" customHeight="1" thickBot="1">
      <c r="A1565" s="378"/>
      <c r="B1565" s="381"/>
      <c r="C1565" s="381"/>
      <c r="D1565" s="381"/>
      <c r="E1565" s="381" t="s">
        <v>1216</v>
      </c>
      <c r="F1565" s="379">
        <v>4.97</v>
      </c>
      <c r="G1565" s="381"/>
      <c r="H1565" s="525" t="s">
        <v>1217</v>
      </c>
      <c r="I1565" s="525"/>
      <c r="J1565" s="380">
        <v>22.22</v>
      </c>
    </row>
    <row r="1566" spans="1:10" ht="39.6" customHeight="1" thickTop="1">
      <c r="A1566" s="382"/>
      <c r="B1566" s="360"/>
      <c r="C1566" s="360"/>
      <c r="D1566" s="360"/>
      <c r="E1566" s="360"/>
      <c r="F1566" s="360"/>
      <c r="G1566" s="360"/>
      <c r="H1566" s="360"/>
      <c r="I1566" s="360"/>
      <c r="J1566" s="383"/>
    </row>
    <row r="1567" spans="1:10" ht="52.9" customHeight="1">
      <c r="A1567" s="319" t="s">
        <v>538</v>
      </c>
      <c r="B1567" s="355" t="s">
        <v>5</v>
      </c>
      <c r="C1567" s="370" t="s">
        <v>6</v>
      </c>
      <c r="D1567" s="370" t="s">
        <v>7</v>
      </c>
      <c r="E1567" s="523" t="s">
        <v>1181</v>
      </c>
      <c r="F1567" s="523"/>
      <c r="G1567" s="354" t="s">
        <v>8</v>
      </c>
      <c r="H1567" s="355" t="s">
        <v>9</v>
      </c>
      <c r="I1567" s="355" t="s">
        <v>10</v>
      </c>
      <c r="J1567" s="320" t="s">
        <v>12</v>
      </c>
    </row>
    <row r="1568" spans="1:10" ht="15" customHeight="1">
      <c r="A1568" s="323" t="s">
        <v>1182</v>
      </c>
      <c r="B1568" s="357" t="s">
        <v>539</v>
      </c>
      <c r="C1568" s="371" t="s">
        <v>20</v>
      </c>
      <c r="D1568" s="371" t="s">
        <v>540</v>
      </c>
      <c r="E1568" s="524" t="s">
        <v>1265</v>
      </c>
      <c r="F1568" s="524"/>
      <c r="G1568" s="356" t="s">
        <v>22</v>
      </c>
      <c r="H1568" s="359">
        <v>1</v>
      </c>
      <c r="I1568" s="358">
        <v>7.18</v>
      </c>
      <c r="J1568" s="373">
        <v>7.18</v>
      </c>
    </row>
    <row r="1569" spans="1:10" ht="26.45" customHeight="1">
      <c r="A1569" s="374" t="s">
        <v>1184</v>
      </c>
      <c r="B1569" s="362" t="s">
        <v>1858</v>
      </c>
      <c r="C1569" s="372" t="s">
        <v>20</v>
      </c>
      <c r="D1569" s="372" t="s">
        <v>1859</v>
      </c>
      <c r="E1569" s="503" t="s">
        <v>1187</v>
      </c>
      <c r="F1569" s="503"/>
      <c r="G1569" s="361" t="s">
        <v>28</v>
      </c>
      <c r="H1569" s="364">
        <v>2.8E-3</v>
      </c>
      <c r="I1569" s="363">
        <v>24.33</v>
      </c>
      <c r="J1569" s="375">
        <v>0.06</v>
      </c>
    </row>
    <row r="1570" spans="1:10" ht="26.45" customHeight="1">
      <c r="A1570" s="374" t="s">
        <v>1184</v>
      </c>
      <c r="B1570" s="362" t="s">
        <v>1860</v>
      </c>
      <c r="C1570" s="372" t="s">
        <v>20</v>
      </c>
      <c r="D1570" s="372" t="s">
        <v>1861</v>
      </c>
      <c r="E1570" s="503" t="s">
        <v>1187</v>
      </c>
      <c r="F1570" s="503"/>
      <c r="G1570" s="361" t="s">
        <v>28</v>
      </c>
      <c r="H1570" s="364">
        <v>2.8E-3</v>
      </c>
      <c r="I1570" s="363">
        <v>28.84</v>
      </c>
      <c r="J1570" s="375">
        <v>0.08</v>
      </c>
    </row>
    <row r="1571" spans="1:10" ht="14.45" customHeight="1">
      <c r="A1571" s="376" t="s">
        <v>1200</v>
      </c>
      <c r="B1571" s="367" t="s">
        <v>1995</v>
      </c>
      <c r="C1571" s="365" t="s">
        <v>20</v>
      </c>
      <c r="D1571" s="365" t="s">
        <v>1996</v>
      </c>
      <c r="E1571" s="502" t="s">
        <v>1203</v>
      </c>
      <c r="F1571" s="502"/>
      <c r="G1571" s="366" t="s">
        <v>22</v>
      </c>
      <c r="H1571" s="369">
        <v>1.05</v>
      </c>
      <c r="I1571" s="368">
        <v>6.71</v>
      </c>
      <c r="J1571" s="377">
        <v>7.04</v>
      </c>
    </row>
    <row r="1572" spans="1:10" ht="39.6" customHeight="1">
      <c r="A1572" s="378"/>
      <c r="B1572" s="381"/>
      <c r="C1572" s="381"/>
      <c r="D1572" s="381"/>
      <c r="E1572" s="381" t="s">
        <v>1213</v>
      </c>
      <c r="F1572" s="379">
        <v>0.09</v>
      </c>
      <c r="G1572" s="381" t="s">
        <v>1214</v>
      </c>
      <c r="H1572" s="379">
        <v>0</v>
      </c>
      <c r="I1572" s="381" t="s">
        <v>1215</v>
      </c>
      <c r="J1572" s="380">
        <v>0.09</v>
      </c>
    </row>
    <row r="1573" spans="1:10" ht="39.6" customHeight="1" thickBot="1">
      <c r="A1573" s="378"/>
      <c r="B1573" s="381"/>
      <c r="C1573" s="381"/>
      <c r="D1573" s="381"/>
      <c r="E1573" s="381" t="s">
        <v>1216</v>
      </c>
      <c r="F1573" s="379">
        <v>2.06</v>
      </c>
      <c r="G1573" s="381"/>
      <c r="H1573" s="525" t="s">
        <v>1217</v>
      </c>
      <c r="I1573" s="525"/>
      <c r="J1573" s="380">
        <v>9.24</v>
      </c>
    </row>
    <row r="1574" spans="1:10" ht="26.45" customHeight="1" thickTop="1">
      <c r="A1574" s="382"/>
      <c r="B1574" s="360"/>
      <c r="C1574" s="360"/>
      <c r="D1574" s="360"/>
      <c r="E1574" s="360"/>
      <c r="F1574" s="360"/>
      <c r="G1574" s="360"/>
      <c r="H1574" s="360"/>
      <c r="I1574" s="360"/>
      <c r="J1574" s="383"/>
    </row>
    <row r="1575" spans="1:10" ht="26.45" customHeight="1">
      <c r="A1575" s="319" t="s">
        <v>541</v>
      </c>
      <c r="B1575" s="355" t="s">
        <v>5</v>
      </c>
      <c r="C1575" s="370" t="s">
        <v>6</v>
      </c>
      <c r="D1575" s="370" t="s">
        <v>7</v>
      </c>
      <c r="E1575" s="523" t="s">
        <v>1181</v>
      </c>
      <c r="F1575" s="523"/>
      <c r="G1575" s="354" t="s">
        <v>8</v>
      </c>
      <c r="H1575" s="355" t="s">
        <v>9</v>
      </c>
      <c r="I1575" s="355" t="s">
        <v>10</v>
      </c>
      <c r="J1575" s="320" t="s">
        <v>12</v>
      </c>
    </row>
    <row r="1576" spans="1:10" ht="14.45" customHeight="1">
      <c r="A1576" s="323" t="s">
        <v>1182</v>
      </c>
      <c r="B1576" s="357" t="s">
        <v>542</v>
      </c>
      <c r="C1576" s="371" t="s">
        <v>20</v>
      </c>
      <c r="D1576" s="371" t="s">
        <v>543</v>
      </c>
      <c r="E1576" s="524" t="s">
        <v>1265</v>
      </c>
      <c r="F1576" s="524"/>
      <c r="G1576" s="356" t="s">
        <v>22</v>
      </c>
      <c r="H1576" s="359">
        <v>1</v>
      </c>
      <c r="I1576" s="358">
        <v>10.36</v>
      </c>
      <c r="J1576" s="373">
        <v>10.36</v>
      </c>
    </row>
    <row r="1577" spans="1:10" ht="26.45" customHeight="1">
      <c r="A1577" s="374" t="s">
        <v>1184</v>
      </c>
      <c r="B1577" s="362" t="s">
        <v>1858</v>
      </c>
      <c r="C1577" s="372" t="s">
        <v>20</v>
      </c>
      <c r="D1577" s="372" t="s">
        <v>1859</v>
      </c>
      <c r="E1577" s="503" t="s">
        <v>1187</v>
      </c>
      <c r="F1577" s="503"/>
      <c r="G1577" s="361" t="s">
        <v>28</v>
      </c>
      <c r="H1577" s="364">
        <v>4.5400000000000003E-2</v>
      </c>
      <c r="I1577" s="363">
        <v>24.33</v>
      </c>
      <c r="J1577" s="375">
        <v>1.1000000000000001</v>
      </c>
    </row>
    <row r="1578" spans="1:10" ht="26.45" customHeight="1">
      <c r="A1578" s="374" t="s">
        <v>1184</v>
      </c>
      <c r="B1578" s="362" t="s">
        <v>1860</v>
      </c>
      <c r="C1578" s="372" t="s">
        <v>20</v>
      </c>
      <c r="D1578" s="372" t="s">
        <v>1861</v>
      </c>
      <c r="E1578" s="503" t="s">
        <v>1187</v>
      </c>
      <c r="F1578" s="503"/>
      <c r="G1578" s="361" t="s">
        <v>28</v>
      </c>
      <c r="H1578" s="364">
        <v>4.5400000000000003E-2</v>
      </c>
      <c r="I1578" s="363">
        <v>28.84</v>
      </c>
      <c r="J1578" s="375">
        <v>1.3</v>
      </c>
    </row>
    <row r="1579" spans="1:10" ht="38.25" customHeight="1">
      <c r="A1579" s="376" t="s">
        <v>1200</v>
      </c>
      <c r="B1579" s="367" t="s">
        <v>1997</v>
      </c>
      <c r="C1579" s="365" t="s">
        <v>20</v>
      </c>
      <c r="D1579" s="365" t="s">
        <v>1998</v>
      </c>
      <c r="E1579" s="502" t="s">
        <v>1203</v>
      </c>
      <c r="F1579" s="502"/>
      <c r="G1579" s="366" t="s">
        <v>22</v>
      </c>
      <c r="H1579" s="369">
        <v>1.05</v>
      </c>
      <c r="I1579" s="368">
        <v>7.59</v>
      </c>
      <c r="J1579" s="377">
        <v>7.96</v>
      </c>
    </row>
    <row r="1580" spans="1:10" ht="25.5" customHeight="1">
      <c r="A1580" s="378"/>
      <c r="B1580" s="381"/>
      <c r="C1580" s="381"/>
      <c r="D1580" s="381"/>
      <c r="E1580" s="381" t="s">
        <v>1213</v>
      </c>
      <c r="F1580" s="379">
        <v>1.51</v>
      </c>
      <c r="G1580" s="381" t="s">
        <v>1214</v>
      </c>
      <c r="H1580" s="379">
        <v>0</v>
      </c>
      <c r="I1580" s="381" t="s">
        <v>1215</v>
      </c>
      <c r="J1580" s="380">
        <v>1.51</v>
      </c>
    </row>
    <row r="1581" spans="1:10" ht="25.5" customHeight="1" thickBot="1">
      <c r="A1581" s="378"/>
      <c r="B1581" s="381"/>
      <c r="C1581" s="381"/>
      <c r="D1581" s="381"/>
      <c r="E1581" s="381" t="s">
        <v>1216</v>
      </c>
      <c r="F1581" s="379">
        <v>2.98</v>
      </c>
      <c r="G1581" s="381"/>
      <c r="H1581" s="525" t="s">
        <v>1217</v>
      </c>
      <c r="I1581" s="525"/>
      <c r="J1581" s="380">
        <v>13.34</v>
      </c>
    </row>
    <row r="1582" spans="1:10" ht="14.45" customHeight="1" thickTop="1">
      <c r="A1582" s="382"/>
      <c r="B1582" s="360"/>
      <c r="C1582" s="360"/>
      <c r="D1582" s="360"/>
      <c r="E1582" s="360"/>
      <c r="F1582" s="360"/>
      <c r="G1582" s="360"/>
      <c r="H1582" s="360"/>
      <c r="I1582" s="360"/>
      <c r="J1582" s="383"/>
    </row>
    <row r="1583" spans="1:10" ht="15">
      <c r="A1583" s="319" t="s">
        <v>544</v>
      </c>
      <c r="B1583" s="355" t="s">
        <v>5</v>
      </c>
      <c r="C1583" s="370" t="s">
        <v>6</v>
      </c>
      <c r="D1583" s="370" t="s">
        <v>7</v>
      </c>
      <c r="E1583" s="523" t="s">
        <v>1181</v>
      </c>
      <c r="F1583" s="523"/>
      <c r="G1583" s="354" t="s">
        <v>8</v>
      </c>
      <c r="H1583" s="355" t="s">
        <v>9</v>
      </c>
      <c r="I1583" s="355" t="s">
        <v>10</v>
      </c>
      <c r="J1583" s="320" t="s">
        <v>12</v>
      </c>
    </row>
    <row r="1584" spans="1:10" ht="15" customHeight="1">
      <c r="A1584" s="323" t="s">
        <v>1182</v>
      </c>
      <c r="B1584" s="357" t="s">
        <v>545</v>
      </c>
      <c r="C1584" s="371" t="s">
        <v>20</v>
      </c>
      <c r="D1584" s="371" t="s">
        <v>546</v>
      </c>
      <c r="E1584" s="524" t="s">
        <v>1265</v>
      </c>
      <c r="F1584" s="524"/>
      <c r="G1584" s="356" t="s">
        <v>22</v>
      </c>
      <c r="H1584" s="359">
        <v>1</v>
      </c>
      <c r="I1584" s="358">
        <v>15.78</v>
      </c>
      <c r="J1584" s="373">
        <v>15.78</v>
      </c>
    </row>
    <row r="1585" spans="1:10" ht="26.45" customHeight="1">
      <c r="A1585" s="374" t="s">
        <v>1184</v>
      </c>
      <c r="B1585" s="362" t="s">
        <v>1858</v>
      </c>
      <c r="C1585" s="372" t="s">
        <v>20</v>
      </c>
      <c r="D1585" s="372" t="s">
        <v>1859</v>
      </c>
      <c r="E1585" s="503" t="s">
        <v>1187</v>
      </c>
      <c r="F1585" s="503"/>
      <c r="G1585" s="361" t="s">
        <v>28</v>
      </c>
      <c r="H1585" s="364">
        <v>9.1899999999999996E-2</v>
      </c>
      <c r="I1585" s="363">
        <v>24.33</v>
      </c>
      <c r="J1585" s="375">
        <v>2.23</v>
      </c>
    </row>
    <row r="1586" spans="1:10" ht="26.45" customHeight="1">
      <c r="A1586" s="374" t="s">
        <v>1184</v>
      </c>
      <c r="B1586" s="362" t="s">
        <v>1860</v>
      </c>
      <c r="C1586" s="372" t="s">
        <v>20</v>
      </c>
      <c r="D1586" s="372" t="s">
        <v>1861</v>
      </c>
      <c r="E1586" s="503" t="s">
        <v>1187</v>
      </c>
      <c r="F1586" s="503"/>
      <c r="G1586" s="361" t="s">
        <v>28</v>
      </c>
      <c r="H1586" s="364">
        <v>9.1899999999999996E-2</v>
      </c>
      <c r="I1586" s="363">
        <v>28.84</v>
      </c>
      <c r="J1586" s="375">
        <v>2.65</v>
      </c>
    </row>
    <row r="1587" spans="1:10" ht="26.45" customHeight="1">
      <c r="A1587" s="376" t="s">
        <v>1200</v>
      </c>
      <c r="B1587" s="367" t="s">
        <v>1999</v>
      </c>
      <c r="C1587" s="365" t="s">
        <v>20</v>
      </c>
      <c r="D1587" s="365" t="s">
        <v>2000</v>
      </c>
      <c r="E1587" s="502" t="s">
        <v>1203</v>
      </c>
      <c r="F1587" s="502"/>
      <c r="G1587" s="366" t="s">
        <v>22</v>
      </c>
      <c r="H1587" s="369">
        <v>1.05</v>
      </c>
      <c r="I1587" s="368">
        <v>10.39</v>
      </c>
      <c r="J1587" s="377">
        <v>10.9</v>
      </c>
    </row>
    <row r="1588" spans="1:10" ht="14.45" customHeight="1">
      <c r="A1588" s="378"/>
      <c r="B1588" s="381"/>
      <c r="C1588" s="381"/>
      <c r="D1588" s="381"/>
      <c r="E1588" s="381" t="s">
        <v>1213</v>
      </c>
      <c r="F1588" s="379">
        <v>3.06</v>
      </c>
      <c r="G1588" s="381" t="s">
        <v>1214</v>
      </c>
      <c r="H1588" s="379">
        <v>0</v>
      </c>
      <c r="I1588" s="381" t="s">
        <v>1215</v>
      </c>
      <c r="J1588" s="380">
        <v>3.06</v>
      </c>
    </row>
    <row r="1589" spans="1:10" ht="25.5" customHeight="1" thickBot="1">
      <c r="A1589" s="378"/>
      <c r="B1589" s="381"/>
      <c r="C1589" s="381"/>
      <c r="D1589" s="381"/>
      <c r="E1589" s="381" t="s">
        <v>1216</v>
      </c>
      <c r="F1589" s="379">
        <v>4.54</v>
      </c>
      <c r="G1589" s="381"/>
      <c r="H1589" s="525" t="s">
        <v>1217</v>
      </c>
      <c r="I1589" s="525"/>
      <c r="J1589" s="380">
        <v>20.32</v>
      </c>
    </row>
    <row r="1590" spans="1:10" ht="14.45" customHeight="1" thickTop="1">
      <c r="A1590" s="382"/>
      <c r="B1590" s="360"/>
      <c r="C1590" s="360"/>
      <c r="D1590" s="360"/>
      <c r="E1590" s="360"/>
      <c r="F1590" s="360"/>
      <c r="G1590" s="360"/>
      <c r="H1590" s="360"/>
      <c r="I1590" s="360"/>
      <c r="J1590" s="383"/>
    </row>
    <row r="1591" spans="1:10" ht="26.45" customHeight="1">
      <c r="A1591" s="319" t="s">
        <v>547</v>
      </c>
      <c r="B1591" s="355" t="s">
        <v>5</v>
      </c>
      <c r="C1591" s="370" t="s">
        <v>6</v>
      </c>
      <c r="D1591" s="370" t="s">
        <v>7</v>
      </c>
      <c r="E1591" s="523" t="s">
        <v>1181</v>
      </c>
      <c r="F1591" s="523"/>
      <c r="G1591" s="354" t="s">
        <v>8</v>
      </c>
      <c r="H1591" s="355" t="s">
        <v>9</v>
      </c>
      <c r="I1591" s="355" t="s">
        <v>10</v>
      </c>
      <c r="J1591" s="320" t="s">
        <v>12</v>
      </c>
    </row>
    <row r="1592" spans="1:10" ht="26.45" customHeight="1">
      <c r="A1592" s="323" t="s">
        <v>1182</v>
      </c>
      <c r="B1592" s="357" t="s">
        <v>548</v>
      </c>
      <c r="C1592" s="371" t="s">
        <v>20</v>
      </c>
      <c r="D1592" s="371" t="s">
        <v>549</v>
      </c>
      <c r="E1592" s="524" t="s">
        <v>1265</v>
      </c>
      <c r="F1592" s="524"/>
      <c r="G1592" s="356" t="s">
        <v>62</v>
      </c>
      <c r="H1592" s="359">
        <v>1</v>
      </c>
      <c r="I1592" s="358">
        <v>46.73</v>
      </c>
      <c r="J1592" s="373">
        <v>46.73</v>
      </c>
    </row>
    <row r="1593" spans="1:10" ht="26.45" customHeight="1">
      <c r="A1593" s="374" t="s">
        <v>1184</v>
      </c>
      <c r="B1593" s="362" t="s">
        <v>1858</v>
      </c>
      <c r="C1593" s="372" t="s">
        <v>20</v>
      </c>
      <c r="D1593" s="372" t="s">
        <v>1859</v>
      </c>
      <c r="E1593" s="503" t="s">
        <v>1187</v>
      </c>
      <c r="F1593" s="503"/>
      <c r="G1593" s="361" t="s">
        <v>28</v>
      </c>
      <c r="H1593" s="364">
        <v>0.20619999999999999</v>
      </c>
      <c r="I1593" s="363">
        <v>24.33</v>
      </c>
      <c r="J1593" s="375">
        <v>5.01</v>
      </c>
    </row>
    <row r="1594" spans="1:10" ht="26.45" customHeight="1">
      <c r="A1594" s="374" t="s">
        <v>1184</v>
      </c>
      <c r="B1594" s="362" t="s">
        <v>1860</v>
      </c>
      <c r="C1594" s="372" t="s">
        <v>20</v>
      </c>
      <c r="D1594" s="372" t="s">
        <v>1861</v>
      </c>
      <c r="E1594" s="503" t="s">
        <v>1187</v>
      </c>
      <c r="F1594" s="503"/>
      <c r="G1594" s="361" t="s">
        <v>28</v>
      </c>
      <c r="H1594" s="364">
        <v>0.20619999999999999</v>
      </c>
      <c r="I1594" s="363">
        <v>28.84</v>
      </c>
      <c r="J1594" s="375">
        <v>5.94</v>
      </c>
    </row>
    <row r="1595" spans="1:10" ht="26.45" customHeight="1">
      <c r="A1595" s="376" t="s">
        <v>1200</v>
      </c>
      <c r="B1595" s="367" t="s">
        <v>2001</v>
      </c>
      <c r="C1595" s="365" t="s">
        <v>20</v>
      </c>
      <c r="D1595" s="365" t="s">
        <v>2002</v>
      </c>
      <c r="E1595" s="502" t="s">
        <v>1203</v>
      </c>
      <c r="F1595" s="502"/>
      <c r="G1595" s="366" t="s">
        <v>62</v>
      </c>
      <c r="H1595" s="369">
        <v>1</v>
      </c>
      <c r="I1595" s="368">
        <v>35.78</v>
      </c>
      <c r="J1595" s="377">
        <v>35.78</v>
      </c>
    </row>
    <row r="1596" spans="1:10" ht="26.45" customHeight="1">
      <c r="A1596" s="378"/>
      <c r="B1596" s="381"/>
      <c r="C1596" s="381"/>
      <c r="D1596" s="381"/>
      <c r="E1596" s="381" t="s">
        <v>1213</v>
      </c>
      <c r="F1596" s="379">
        <v>6.89</v>
      </c>
      <c r="G1596" s="381" t="s">
        <v>1214</v>
      </c>
      <c r="H1596" s="379">
        <v>0</v>
      </c>
      <c r="I1596" s="381" t="s">
        <v>1215</v>
      </c>
      <c r="J1596" s="380">
        <v>6.89</v>
      </c>
    </row>
    <row r="1597" spans="1:10" ht="14.45" customHeight="1" thickBot="1">
      <c r="A1597" s="378"/>
      <c r="B1597" s="381"/>
      <c r="C1597" s="381"/>
      <c r="D1597" s="381"/>
      <c r="E1597" s="381" t="s">
        <v>1216</v>
      </c>
      <c r="F1597" s="379">
        <v>13.46</v>
      </c>
      <c r="G1597" s="381"/>
      <c r="H1597" s="525" t="s">
        <v>1217</v>
      </c>
      <c r="I1597" s="525"/>
      <c r="J1597" s="380">
        <v>60.19</v>
      </c>
    </row>
    <row r="1598" spans="1:10" ht="14.45" customHeight="1" thickTop="1">
      <c r="A1598" s="382"/>
      <c r="B1598" s="360"/>
      <c r="C1598" s="360"/>
      <c r="D1598" s="360"/>
      <c r="E1598" s="360"/>
      <c r="F1598" s="360"/>
      <c r="G1598" s="360"/>
      <c r="H1598" s="360"/>
      <c r="I1598" s="360"/>
      <c r="J1598" s="383"/>
    </row>
    <row r="1599" spans="1:10" ht="15" customHeight="1">
      <c r="A1599" s="319" t="s">
        <v>550</v>
      </c>
      <c r="B1599" s="355" t="s">
        <v>5</v>
      </c>
      <c r="C1599" s="370" t="s">
        <v>6</v>
      </c>
      <c r="D1599" s="370" t="s">
        <v>7</v>
      </c>
      <c r="E1599" s="523" t="s">
        <v>1181</v>
      </c>
      <c r="F1599" s="523"/>
      <c r="G1599" s="354" t="s">
        <v>8</v>
      </c>
      <c r="H1599" s="355" t="s">
        <v>9</v>
      </c>
      <c r="I1599" s="355" t="s">
        <v>10</v>
      </c>
      <c r="J1599" s="320" t="s">
        <v>12</v>
      </c>
    </row>
    <row r="1600" spans="1:10" ht="39.6" customHeight="1">
      <c r="A1600" s="323" t="s">
        <v>1182</v>
      </c>
      <c r="B1600" s="357" t="s">
        <v>551</v>
      </c>
      <c r="C1600" s="371" t="s">
        <v>20</v>
      </c>
      <c r="D1600" s="371" t="s">
        <v>552</v>
      </c>
      <c r="E1600" s="524" t="s">
        <v>1265</v>
      </c>
      <c r="F1600" s="524"/>
      <c r="G1600" s="356" t="s">
        <v>62</v>
      </c>
      <c r="H1600" s="359">
        <v>1</v>
      </c>
      <c r="I1600" s="358">
        <v>668.56</v>
      </c>
      <c r="J1600" s="373">
        <v>668.56</v>
      </c>
    </row>
    <row r="1601" spans="1:10" ht="26.45" customHeight="1">
      <c r="A1601" s="374" t="s">
        <v>1184</v>
      </c>
      <c r="B1601" s="362" t="s">
        <v>1858</v>
      </c>
      <c r="C1601" s="372" t="s">
        <v>20</v>
      </c>
      <c r="D1601" s="372" t="s">
        <v>1859</v>
      </c>
      <c r="E1601" s="503" t="s">
        <v>1187</v>
      </c>
      <c r="F1601" s="503"/>
      <c r="G1601" s="361" t="s">
        <v>28</v>
      </c>
      <c r="H1601" s="364">
        <v>6.2007000000000003</v>
      </c>
      <c r="I1601" s="363">
        <v>24.33</v>
      </c>
      <c r="J1601" s="375">
        <v>150.86000000000001</v>
      </c>
    </row>
    <row r="1602" spans="1:10" ht="26.45" customHeight="1">
      <c r="A1602" s="374" t="s">
        <v>1184</v>
      </c>
      <c r="B1602" s="362" t="s">
        <v>1860</v>
      </c>
      <c r="C1602" s="372" t="s">
        <v>20</v>
      </c>
      <c r="D1602" s="372" t="s">
        <v>1861</v>
      </c>
      <c r="E1602" s="503" t="s">
        <v>1187</v>
      </c>
      <c r="F1602" s="503"/>
      <c r="G1602" s="361" t="s">
        <v>28</v>
      </c>
      <c r="H1602" s="364">
        <v>6.2007000000000003</v>
      </c>
      <c r="I1602" s="363">
        <v>28.84</v>
      </c>
      <c r="J1602" s="375">
        <v>178.82</v>
      </c>
    </row>
    <row r="1603" spans="1:10" ht="26.45" customHeight="1">
      <c r="A1603" s="376" t="s">
        <v>1200</v>
      </c>
      <c r="B1603" s="367" t="s">
        <v>2003</v>
      </c>
      <c r="C1603" s="365" t="s">
        <v>20</v>
      </c>
      <c r="D1603" s="365" t="s">
        <v>2004</v>
      </c>
      <c r="E1603" s="502" t="s">
        <v>1203</v>
      </c>
      <c r="F1603" s="502"/>
      <c r="G1603" s="366" t="s">
        <v>62</v>
      </c>
      <c r="H1603" s="369">
        <v>1</v>
      </c>
      <c r="I1603" s="368">
        <v>338.88</v>
      </c>
      <c r="J1603" s="377">
        <v>338.88</v>
      </c>
    </row>
    <row r="1604" spans="1:10" ht="26.45" customHeight="1">
      <c r="A1604" s="378"/>
      <c r="B1604" s="381"/>
      <c r="C1604" s="381"/>
      <c r="D1604" s="381"/>
      <c r="E1604" s="381" t="s">
        <v>1213</v>
      </c>
      <c r="F1604" s="379">
        <v>207.28</v>
      </c>
      <c r="G1604" s="381" t="s">
        <v>1214</v>
      </c>
      <c r="H1604" s="379">
        <v>0</v>
      </c>
      <c r="I1604" s="381" t="s">
        <v>1215</v>
      </c>
      <c r="J1604" s="380">
        <v>207.28</v>
      </c>
    </row>
    <row r="1605" spans="1:10" ht="26.45" customHeight="1" thickBot="1">
      <c r="A1605" s="378"/>
      <c r="B1605" s="381"/>
      <c r="C1605" s="381"/>
      <c r="D1605" s="381"/>
      <c r="E1605" s="381" t="s">
        <v>1216</v>
      </c>
      <c r="F1605" s="379">
        <v>192.67</v>
      </c>
      <c r="G1605" s="381"/>
      <c r="H1605" s="525" t="s">
        <v>1217</v>
      </c>
      <c r="I1605" s="525"/>
      <c r="J1605" s="380">
        <v>861.23</v>
      </c>
    </row>
    <row r="1606" spans="1:10" ht="14.45" customHeight="1" thickTop="1">
      <c r="A1606" s="382"/>
      <c r="B1606" s="360"/>
      <c r="C1606" s="360"/>
      <c r="D1606" s="360"/>
      <c r="E1606" s="360"/>
      <c r="F1606" s="360"/>
      <c r="G1606" s="360"/>
      <c r="H1606" s="360"/>
      <c r="I1606" s="360"/>
      <c r="J1606" s="383"/>
    </row>
    <row r="1607" spans="1:10" ht="14.45" customHeight="1">
      <c r="A1607" s="319" t="s">
        <v>557</v>
      </c>
      <c r="B1607" s="355" t="s">
        <v>5</v>
      </c>
      <c r="C1607" s="370" t="s">
        <v>6</v>
      </c>
      <c r="D1607" s="370" t="s">
        <v>7</v>
      </c>
      <c r="E1607" s="523" t="s">
        <v>1181</v>
      </c>
      <c r="F1607" s="523"/>
      <c r="G1607" s="354" t="s">
        <v>8</v>
      </c>
      <c r="H1607" s="355" t="s">
        <v>9</v>
      </c>
      <c r="I1607" s="355" t="s">
        <v>10</v>
      </c>
      <c r="J1607" s="320" t="s">
        <v>12</v>
      </c>
    </row>
    <row r="1608" spans="1:10" ht="38.25">
      <c r="A1608" s="323" t="s">
        <v>1182</v>
      </c>
      <c r="B1608" s="357" t="s">
        <v>558</v>
      </c>
      <c r="C1608" s="371" t="s">
        <v>20</v>
      </c>
      <c r="D1608" s="371" t="s">
        <v>559</v>
      </c>
      <c r="E1608" s="524" t="s">
        <v>1324</v>
      </c>
      <c r="F1608" s="524"/>
      <c r="G1608" s="356" t="s">
        <v>22</v>
      </c>
      <c r="H1608" s="359">
        <v>1</v>
      </c>
      <c r="I1608" s="358">
        <v>20.34</v>
      </c>
      <c r="J1608" s="373">
        <v>20.34</v>
      </c>
    </row>
    <row r="1609" spans="1:10" ht="15" customHeight="1">
      <c r="A1609" s="374" t="s">
        <v>1184</v>
      </c>
      <c r="B1609" s="362" t="s">
        <v>1858</v>
      </c>
      <c r="C1609" s="372" t="s">
        <v>20</v>
      </c>
      <c r="D1609" s="372" t="s">
        <v>1859</v>
      </c>
      <c r="E1609" s="503" t="s">
        <v>1187</v>
      </c>
      <c r="F1609" s="503"/>
      <c r="G1609" s="361" t="s">
        <v>28</v>
      </c>
      <c r="H1609" s="364">
        <v>0.19700000000000001</v>
      </c>
      <c r="I1609" s="363">
        <v>24.33</v>
      </c>
      <c r="J1609" s="375">
        <v>4.79</v>
      </c>
    </row>
    <row r="1610" spans="1:10" ht="39.6" customHeight="1">
      <c r="A1610" s="374" t="s">
        <v>1184</v>
      </c>
      <c r="B1610" s="362" t="s">
        <v>1860</v>
      </c>
      <c r="C1610" s="372" t="s">
        <v>20</v>
      </c>
      <c r="D1610" s="372" t="s">
        <v>1861</v>
      </c>
      <c r="E1610" s="503" t="s">
        <v>1187</v>
      </c>
      <c r="F1610" s="503"/>
      <c r="G1610" s="361" t="s">
        <v>28</v>
      </c>
      <c r="H1610" s="364">
        <v>0.19700000000000001</v>
      </c>
      <c r="I1610" s="363">
        <v>28.84</v>
      </c>
      <c r="J1610" s="375">
        <v>5.68</v>
      </c>
    </row>
    <row r="1611" spans="1:10" ht="26.45" customHeight="1">
      <c r="A1611" s="376" t="s">
        <v>1200</v>
      </c>
      <c r="B1611" s="367" t="s">
        <v>1993</v>
      </c>
      <c r="C1611" s="365" t="s">
        <v>20</v>
      </c>
      <c r="D1611" s="365" t="s">
        <v>1994</v>
      </c>
      <c r="E1611" s="502" t="s">
        <v>1203</v>
      </c>
      <c r="F1611" s="502"/>
      <c r="G1611" s="366" t="s">
        <v>22</v>
      </c>
      <c r="H1611" s="369">
        <v>1.0169999999999999</v>
      </c>
      <c r="I1611" s="368">
        <v>9.7100000000000009</v>
      </c>
      <c r="J1611" s="377">
        <v>9.8699999999999992</v>
      </c>
    </row>
    <row r="1612" spans="1:10" ht="26.45" customHeight="1">
      <c r="A1612" s="378"/>
      <c r="B1612" s="381"/>
      <c r="C1612" s="381"/>
      <c r="D1612" s="381"/>
      <c r="E1612" s="381" t="s">
        <v>1213</v>
      </c>
      <c r="F1612" s="379">
        <v>6.57</v>
      </c>
      <c r="G1612" s="381" t="s">
        <v>1214</v>
      </c>
      <c r="H1612" s="379">
        <v>0</v>
      </c>
      <c r="I1612" s="381" t="s">
        <v>1215</v>
      </c>
      <c r="J1612" s="380">
        <v>6.57</v>
      </c>
    </row>
    <row r="1613" spans="1:10" ht="15" customHeight="1" thickBot="1">
      <c r="A1613" s="378"/>
      <c r="B1613" s="381"/>
      <c r="C1613" s="381"/>
      <c r="D1613" s="381"/>
      <c r="E1613" s="381" t="s">
        <v>1216</v>
      </c>
      <c r="F1613" s="379">
        <v>5.86</v>
      </c>
      <c r="G1613" s="381"/>
      <c r="H1613" s="525" t="s">
        <v>1217</v>
      </c>
      <c r="I1613" s="525"/>
      <c r="J1613" s="380">
        <v>26.2</v>
      </c>
    </row>
    <row r="1614" spans="1:10" ht="26.45" customHeight="1" thickTop="1">
      <c r="A1614" s="382"/>
      <c r="B1614" s="360"/>
      <c r="C1614" s="360"/>
      <c r="D1614" s="360"/>
      <c r="E1614" s="360"/>
      <c r="F1614" s="360"/>
      <c r="G1614" s="360"/>
      <c r="H1614" s="360"/>
      <c r="I1614" s="360"/>
      <c r="J1614" s="383"/>
    </row>
    <row r="1615" spans="1:10" ht="26.45" customHeight="1">
      <c r="A1615" s="319" t="s">
        <v>564</v>
      </c>
      <c r="B1615" s="355" t="s">
        <v>5</v>
      </c>
      <c r="C1615" s="370" t="s">
        <v>6</v>
      </c>
      <c r="D1615" s="370" t="s">
        <v>7</v>
      </c>
      <c r="E1615" s="523" t="s">
        <v>1181</v>
      </c>
      <c r="F1615" s="523"/>
      <c r="G1615" s="354" t="s">
        <v>8</v>
      </c>
      <c r="H1615" s="355" t="s">
        <v>9</v>
      </c>
      <c r="I1615" s="355" t="s">
        <v>10</v>
      </c>
      <c r="J1615" s="320" t="s">
        <v>12</v>
      </c>
    </row>
    <row r="1616" spans="1:10" ht="14.45" customHeight="1">
      <c r="A1616" s="323" t="s">
        <v>1182</v>
      </c>
      <c r="B1616" s="357" t="s">
        <v>565</v>
      </c>
      <c r="C1616" s="371" t="s">
        <v>20</v>
      </c>
      <c r="D1616" s="371" t="s">
        <v>566</v>
      </c>
      <c r="E1616" s="524" t="s">
        <v>2005</v>
      </c>
      <c r="F1616" s="524"/>
      <c r="G1616" s="356" t="s">
        <v>62</v>
      </c>
      <c r="H1616" s="359">
        <v>1</v>
      </c>
      <c r="I1616" s="358">
        <v>71.319999999999993</v>
      </c>
      <c r="J1616" s="373">
        <v>71.319999999999993</v>
      </c>
    </row>
    <row r="1617" spans="1:10" ht="38.25" customHeight="1">
      <c r="A1617" s="374" t="s">
        <v>1184</v>
      </c>
      <c r="B1617" s="362" t="s">
        <v>1858</v>
      </c>
      <c r="C1617" s="372" t="s">
        <v>20</v>
      </c>
      <c r="D1617" s="372" t="s">
        <v>1859</v>
      </c>
      <c r="E1617" s="503" t="s">
        <v>1187</v>
      </c>
      <c r="F1617" s="503"/>
      <c r="G1617" s="361" t="s">
        <v>28</v>
      </c>
      <c r="H1617" s="364">
        <v>0.19628119999999999</v>
      </c>
      <c r="I1617" s="363">
        <v>24.33</v>
      </c>
      <c r="J1617" s="375">
        <v>4.7699999999999996</v>
      </c>
    </row>
    <row r="1618" spans="1:10" ht="26.45" customHeight="1">
      <c r="A1618" s="374" t="s">
        <v>1184</v>
      </c>
      <c r="B1618" s="362" t="s">
        <v>1860</v>
      </c>
      <c r="C1618" s="372" t="s">
        <v>20</v>
      </c>
      <c r="D1618" s="372" t="s">
        <v>1861</v>
      </c>
      <c r="E1618" s="503" t="s">
        <v>1187</v>
      </c>
      <c r="F1618" s="503"/>
      <c r="G1618" s="361" t="s">
        <v>28</v>
      </c>
      <c r="H1618" s="364">
        <v>0.62809999999999999</v>
      </c>
      <c r="I1618" s="363">
        <v>28.84</v>
      </c>
      <c r="J1618" s="375">
        <v>18.11</v>
      </c>
    </row>
    <row r="1619" spans="1:10" ht="39.6" customHeight="1">
      <c r="A1619" s="376" t="s">
        <v>1200</v>
      </c>
      <c r="B1619" s="367" t="s">
        <v>2006</v>
      </c>
      <c r="C1619" s="365" t="s">
        <v>20</v>
      </c>
      <c r="D1619" s="365" t="s">
        <v>2007</v>
      </c>
      <c r="E1619" s="502" t="s">
        <v>1203</v>
      </c>
      <c r="F1619" s="502"/>
      <c r="G1619" s="366" t="s">
        <v>62</v>
      </c>
      <c r="H1619" s="369">
        <v>1</v>
      </c>
      <c r="I1619" s="368">
        <v>48.44</v>
      </c>
      <c r="J1619" s="377">
        <v>48.44</v>
      </c>
    </row>
    <row r="1620" spans="1:10" ht="26.45" customHeight="1">
      <c r="A1620" s="378"/>
      <c r="B1620" s="381"/>
      <c r="C1620" s="381"/>
      <c r="D1620" s="381"/>
      <c r="E1620" s="381" t="s">
        <v>1213</v>
      </c>
      <c r="F1620" s="379">
        <v>14.74</v>
      </c>
      <c r="G1620" s="381" t="s">
        <v>1214</v>
      </c>
      <c r="H1620" s="379">
        <v>0</v>
      </c>
      <c r="I1620" s="381" t="s">
        <v>1215</v>
      </c>
      <c r="J1620" s="380">
        <v>14.74</v>
      </c>
    </row>
    <row r="1621" spans="1:10" ht="26.45" customHeight="1" thickBot="1">
      <c r="A1621" s="378"/>
      <c r="B1621" s="381"/>
      <c r="C1621" s="381"/>
      <c r="D1621" s="381"/>
      <c r="E1621" s="381" t="s">
        <v>1216</v>
      </c>
      <c r="F1621" s="379">
        <v>20.55</v>
      </c>
      <c r="G1621" s="381"/>
      <c r="H1621" s="525" t="s">
        <v>1217</v>
      </c>
      <c r="I1621" s="525"/>
      <c r="J1621" s="380">
        <v>91.87</v>
      </c>
    </row>
    <row r="1622" spans="1:10" ht="14.45" customHeight="1" thickTop="1">
      <c r="A1622" s="382"/>
      <c r="B1622" s="360"/>
      <c r="C1622" s="360"/>
      <c r="D1622" s="360"/>
      <c r="E1622" s="360"/>
      <c r="F1622" s="360"/>
      <c r="G1622" s="360"/>
      <c r="H1622" s="360"/>
      <c r="I1622" s="360"/>
      <c r="J1622" s="383"/>
    </row>
    <row r="1623" spans="1:10" ht="14.45" customHeight="1">
      <c r="A1623" s="319" t="s">
        <v>573</v>
      </c>
      <c r="B1623" s="355" t="s">
        <v>5</v>
      </c>
      <c r="C1623" s="370" t="s">
        <v>6</v>
      </c>
      <c r="D1623" s="370" t="s">
        <v>7</v>
      </c>
      <c r="E1623" s="523" t="s">
        <v>1181</v>
      </c>
      <c r="F1623" s="523"/>
      <c r="G1623" s="354" t="s">
        <v>8</v>
      </c>
      <c r="H1623" s="355" t="s">
        <v>9</v>
      </c>
      <c r="I1623" s="355" t="s">
        <v>10</v>
      </c>
      <c r="J1623" s="320" t="s">
        <v>12</v>
      </c>
    </row>
    <row r="1624" spans="1:10" ht="25.5" customHeight="1">
      <c r="A1624" s="323" t="s">
        <v>1182</v>
      </c>
      <c r="B1624" s="357" t="s">
        <v>574</v>
      </c>
      <c r="C1624" s="371" t="s">
        <v>20</v>
      </c>
      <c r="D1624" s="371" t="s">
        <v>575</v>
      </c>
      <c r="E1624" s="524" t="s">
        <v>2008</v>
      </c>
      <c r="F1624" s="524"/>
      <c r="G1624" s="356" t="s">
        <v>22</v>
      </c>
      <c r="H1624" s="359">
        <v>1</v>
      </c>
      <c r="I1624" s="358">
        <v>36.909999999999997</v>
      </c>
      <c r="J1624" s="373">
        <v>36.909999999999997</v>
      </c>
    </row>
    <row r="1625" spans="1:10" ht="39.6" customHeight="1">
      <c r="A1625" s="374" t="s">
        <v>1184</v>
      </c>
      <c r="B1625" s="362" t="s">
        <v>2009</v>
      </c>
      <c r="C1625" s="372" t="s">
        <v>20</v>
      </c>
      <c r="D1625" s="372" t="s">
        <v>2010</v>
      </c>
      <c r="E1625" s="503" t="s">
        <v>1312</v>
      </c>
      <c r="F1625" s="503"/>
      <c r="G1625" s="361" t="s">
        <v>22</v>
      </c>
      <c r="H1625" s="364">
        <v>1</v>
      </c>
      <c r="I1625" s="363">
        <v>4.91</v>
      </c>
      <c r="J1625" s="375">
        <v>4.91</v>
      </c>
    </row>
    <row r="1626" spans="1:10" ht="26.45" customHeight="1">
      <c r="A1626" s="374" t="s">
        <v>1184</v>
      </c>
      <c r="B1626" s="362" t="s">
        <v>2011</v>
      </c>
      <c r="C1626" s="372" t="s">
        <v>20</v>
      </c>
      <c r="D1626" s="372" t="s">
        <v>2012</v>
      </c>
      <c r="E1626" s="503" t="s">
        <v>2013</v>
      </c>
      <c r="F1626" s="503"/>
      <c r="G1626" s="361" t="s">
        <v>22</v>
      </c>
      <c r="H1626" s="364">
        <v>1</v>
      </c>
      <c r="I1626" s="363">
        <v>32</v>
      </c>
      <c r="J1626" s="375">
        <v>32</v>
      </c>
    </row>
    <row r="1627" spans="1:10" ht="14.45" customHeight="1">
      <c r="A1627" s="378"/>
      <c r="B1627" s="381"/>
      <c r="C1627" s="381"/>
      <c r="D1627" s="381"/>
      <c r="E1627" s="381" t="s">
        <v>1213</v>
      </c>
      <c r="F1627" s="379">
        <v>3.15</v>
      </c>
      <c r="G1627" s="381" t="s">
        <v>1214</v>
      </c>
      <c r="H1627" s="379">
        <v>0</v>
      </c>
      <c r="I1627" s="381" t="s">
        <v>1215</v>
      </c>
      <c r="J1627" s="380">
        <v>3.15</v>
      </c>
    </row>
    <row r="1628" spans="1:10" ht="52.9" customHeight="1" thickBot="1">
      <c r="A1628" s="378"/>
      <c r="B1628" s="381"/>
      <c r="C1628" s="381"/>
      <c r="D1628" s="381"/>
      <c r="E1628" s="381" t="s">
        <v>1216</v>
      </c>
      <c r="F1628" s="379">
        <v>10.63</v>
      </c>
      <c r="G1628" s="381"/>
      <c r="H1628" s="525" t="s">
        <v>1217</v>
      </c>
      <c r="I1628" s="525"/>
      <c r="J1628" s="380">
        <v>47.54</v>
      </c>
    </row>
    <row r="1629" spans="1:10" ht="52.9" customHeight="1" thickTop="1">
      <c r="A1629" s="382"/>
      <c r="B1629" s="360"/>
      <c r="C1629" s="360"/>
      <c r="D1629" s="360"/>
      <c r="E1629" s="360"/>
      <c r="F1629" s="360"/>
      <c r="G1629" s="360"/>
      <c r="H1629" s="360"/>
      <c r="I1629" s="360"/>
      <c r="J1629" s="383"/>
    </row>
    <row r="1630" spans="1:10" ht="26.45" customHeight="1">
      <c r="A1630" s="319" t="s">
        <v>576</v>
      </c>
      <c r="B1630" s="355" t="s">
        <v>5</v>
      </c>
      <c r="C1630" s="370" t="s">
        <v>6</v>
      </c>
      <c r="D1630" s="370" t="s">
        <v>7</v>
      </c>
      <c r="E1630" s="523" t="s">
        <v>1181</v>
      </c>
      <c r="F1630" s="523"/>
      <c r="G1630" s="354" t="s">
        <v>8</v>
      </c>
      <c r="H1630" s="355" t="s">
        <v>9</v>
      </c>
      <c r="I1630" s="355" t="s">
        <v>10</v>
      </c>
      <c r="J1630" s="320" t="s">
        <v>12</v>
      </c>
    </row>
    <row r="1631" spans="1:10" ht="26.45" customHeight="1">
      <c r="A1631" s="323" t="s">
        <v>1182</v>
      </c>
      <c r="B1631" s="357" t="s">
        <v>577</v>
      </c>
      <c r="C1631" s="371" t="s">
        <v>20</v>
      </c>
      <c r="D1631" s="371" t="s">
        <v>578</v>
      </c>
      <c r="E1631" s="524" t="s">
        <v>2008</v>
      </c>
      <c r="F1631" s="524"/>
      <c r="G1631" s="356" t="s">
        <v>22</v>
      </c>
      <c r="H1631" s="359">
        <v>1</v>
      </c>
      <c r="I1631" s="358">
        <v>60.58</v>
      </c>
      <c r="J1631" s="373">
        <v>60.58</v>
      </c>
    </row>
    <row r="1632" spans="1:10" ht="26.45" customHeight="1">
      <c r="A1632" s="374" t="s">
        <v>1184</v>
      </c>
      <c r="B1632" s="362" t="s">
        <v>2009</v>
      </c>
      <c r="C1632" s="372" t="s">
        <v>20</v>
      </c>
      <c r="D1632" s="372" t="s">
        <v>2010</v>
      </c>
      <c r="E1632" s="503" t="s">
        <v>1312</v>
      </c>
      <c r="F1632" s="503"/>
      <c r="G1632" s="361" t="s">
        <v>22</v>
      </c>
      <c r="H1632" s="364">
        <v>1</v>
      </c>
      <c r="I1632" s="363">
        <v>4.91</v>
      </c>
      <c r="J1632" s="375">
        <v>4.91</v>
      </c>
    </row>
    <row r="1633" spans="1:10" ht="14.45" customHeight="1">
      <c r="A1633" s="374" t="s">
        <v>1184</v>
      </c>
      <c r="B1633" s="362" t="s">
        <v>2014</v>
      </c>
      <c r="C1633" s="372" t="s">
        <v>20</v>
      </c>
      <c r="D1633" s="372" t="s">
        <v>2015</v>
      </c>
      <c r="E1633" s="503" t="s">
        <v>2013</v>
      </c>
      <c r="F1633" s="503"/>
      <c r="G1633" s="361" t="s">
        <v>22</v>
      </c>
      <c r="H1633" s="364">
        <v>1</v>
      </c>
      <c r="I1633" s="363">
        <v>55.67</v>
      </c>
      <c r="J1633" s="375">
        <v>55.67</v>
      </c>
    </row>
    <row r="1634" spans="1:10" ht="26.45" customHeight="1">
      <c r="A1634" s="378"/>
      <c r="B1634" s="381"/>
      <c r="C1634" s="381"/>
      <c r="D1634" s="381"/>
      <c r="E1634" s="381" t="s">
        <v>1213</v>
      </c>
      <c r="F1634" s="379">
        <v>3.35</v>
      </c>
      <c r="G1634" s="381" t="s">
        <v>1214</v>
      </c>
      <c r="H1634" s="379">
        <v>0</v>
      </c>
      <c r="I1634" s="381" t="s">
        <v>1215</v>
      </c>
      <c r="J1634" s="380">
        <v>3.35</v>
      </c>
    </row>
    <row r="1635" spans="1:10" ht="26.45" customHeight="1" thickBot="1">
      <c r="A1635" s="378"/>
      <c r="B1635" s="381"/>
      <c r="C1635" s="381"/>
      <c r="D1635" s="381"/>
      <c r="E1635" s="381" t="s">
        <v>1216</v>
      </c>
      <c r="F1635" s="379">
        <v>17.45</v>
      </c>
      <c r="G1635" s="381"/>
      <c r="H1635" s="525" t="s">
        <v>1217</v>
      </c>
      <c r="I1635" s="525"/>
      <c r="J1635" s="380">
        <v>78.03</v>
      </c>
    </row>
    <row r="1636" spans="1:10" ht="39.6" customHeight="1" thickTop="1">
      <c r="A1636" s="382"/>
      <c r="B1636" s="360"/>
      <c r="C1636" s="360"/>
      <c r="D1636" s="360"/>
      <c r="E1636" s="360"/>
      <c r="F1636" s="360"/>
      <c r="G1636" s="360"/>
      <c r="H1636" s="360"/>
      <c r="I1636" s="360"/>
      <c r="J1636" s="383"/>
    </row>
    <row r="1637" spans="1:10" ht="26.45" customHeight="1">
      <c r="A1637" s="319" t="s">
        <v>579</v>
      </c>
      <c r="B1637" s="355" t="s">
        <v>5</v>
      </c>
      <c r="C1637" s="370" t="s">
        <v>6</v>
      </c>
      <c r="D1637" s="370" t="s">
        <v>7</v>
      </c>
      <c r="E1637" s="523" t="s">
        <v>1181</v>
      </c>
      <c r="F1637" s="523"/>
      <c r="G1637" s="354" t="s">
        <v>8</v>
      </c>
      <c r="H1637" s="355" t="s">
        <v>9</v>
      </c>
      <c r="I1637" s="355" t="s">
        <v>10</v>
      </c>
      <c r="J1637" s="320" t="s">
        <v>12</v>
      </c>
    </row>
    <row r="1638" spans="1:10" ht="14.45" customHeight="1">
      <c r="A1638" s="323" t="s">
        <v>1182</v>
      </c>
      <c r="B1638" s="357" t="s">
        <v>580</v>
      </c>
      <c r="C1638" s="371" t="s">
        <v>20</v>
      </c>
      <c r="D1638" s="371" t="s">
        <v>581</v>
      </c>
      <c r="E1638" s="524" t="s">
        <v>2008</v>
      </c>
      <c r="F1638" s="524"/>
      <c r="G1638" s="356" t="s">
        <v>22</v>
      </c>
      <c r="H1638" s="359">
        <v>1</v>
      </c>
      <c r="I1638" s="358">
        <v>74.42</v>
      </c>
      <c r="J1638" s="373">
        <v>74.42</v>
      </c>
    </row>
    <row r="1639" spans="1:10" ht="38.25">
      <c r="A1639" s="374" t="s">
        <v>1184</v>
      </c>
      <c r="B1639" s="362" t="s">
        <v>2009</v>
      </c>
      <c r="C1639" s="372" t="s">
        <v>20</v>
      </c>
      <c r="D1639" s="372" t="s">
        <v>2010</v>
      </c>
      <c r="E1639" s="503" t="s">
        <v>1312</v>
      </c>
      <c r="F1639" s="503"/>
      <c r="G1639" s="361" t="s">
        <v>22</v>
      </c>
      <c r="H1639" s="364">
        <v>1</v>
      </c>
      <c r="I1639" s="363">
        <v>4.91</v>
      </c>
      <c r="J1639" s="375">
        <v>4.91</v>
      </c>
    </row>
    <row r="1640" spans="1:10" ht="38.25">
      <c r="A1640" s="374" t="s">
        <v>1184</v>
      </c>
      <c r="B1640" s="362" t="s">
        <v>2016</v>
      </c>
      <c r="C1640" s="372" t="s">
        <v>20</v>
      </c>
      <c r="D1640" s="372" t="s">
        <v>2017</v>
      </c>
      <c r="E1640" s="503" t="s">
        <v>2013</v>
      </c>
      <c r="F1640" s="503"/>
      <c r="G1640" s="361" t="s">
        <v>22</v>
      </c>
      <c r="H1640" s="364">
        <v>1</v>
      </c>
      <c r="I1640" s="363">
        <v>69.510000000000005</v>
      </c>
      <c r="J1640" s="375">
        <v>69.510000000000005</v>
      </c>
    </row>
    <row r="1641" spans="1:10">
      <c r="A1641" s="378"/>
      <c r="B1641" s="381"/>
      <c r="C1641" s="381"/>
      <c r="D1641" s="381"/>
      <c r="E1641" s="381" t="s">
        <v>1213</v>
      </c>
      <c r="F1641" s="379">
        <v>3.55</v>
      </c>
      <c r="G1641" s="381" t="s">
        <v>1214</v>
      </c>
      <c r="H1641" s="379">
        <v>0</v>
      </c>
      <c r="I1641" s="381" t="s">
        <v>1215</v>
      </c>
      <c r="J1641" s="380">
        <v>3.55</v>
      </c>
    </row>
    <row r="1642" spans="1:10" ht="39.6" customHeight="1" thickBot="1">
      <c r="A1642" s="378"/>
      <c r="B1642" s="381"/>
      <c r="C1642" s="381"/>
      <c r="D1642" s="381"/>
      <c r="E1642" s="381" t="s">
        <v>1216</v>
      </c>
      <c r="F1642" s="379">
        <v>21.44</v>
      </c>
      <c r="G1642" s="381"/>
      <c r="H1642" s="525" t="s">
        <v>1217</v>
      </c>
      <c r="I1642" s="525"/>
      <c r="J1642" s="380">
        <v>95.86</v>
      </c>
    </row>
    <row r="1643" spans="1:10" ht="15" customHeight="1" thickTop="1">
      <c r="A1643" s="382"/>
      <c r="B1643" s="360"/>
      <c r="C1643" s="360"/>
      <c r="D1643" s="360"/>
      <c r="E1643" s="360"/>
      <c r="F1643" s="360"/>
      <c r="G1643" s="360"/>
      <c r="H1643" s="360"/>
      <c r="I1643" s="360"/>
      <c r="J1643" s="383"/>
    </row>
    <row r="1644" spans="1:10" ht="14.45" customHeight="1">
      <c r="A1644" s="319" t="s">
        <v>582</v>
      </c>
      <c r="B1644" s="355" t="s">
        <v>5</v>
      </c>
      <c r="C1644" s="370" t="s">
        <v>6</v>
      </c>
      <c r="D1644" s="370" t="s">
        <v>7</v>
      </c>
      <c r="E1644" s="523" t="s">
        <v>1181</v>
      </c>
      <c r="F1644" s="523"/>
      <c r="G1644" s="354" t="s">
        <v>8</v>
      </c>
      <c r="H1644" s="355" t="s">
        <v>9</v>
      </c>
      <c r="I1644" s="355" t="s">
        <v>10</v>
      </c>
      <c r="J1644" s="320" t="s">
        <v>12</v>
      </c>
    </row>
    <row r="1645" spans="1:10" ht="14.45" customHeight="1">
      <c r="A1645" s="323" t="s">
        <v>1182</v>
      </c>
      <c r="B1645" s="357" t="s">
        <v>583</v>
      </c>
      <c r="C1645" s="371" t="s">
        <v>20</v>
      </c>
      <c r="D1645" s="371" t="s">
        <v>584</v>
      </c>
      <c r="E1645" s="524" t="s">
        <v>2008</v>
      </c>
      <c r="F1645" s="524"/>
      <c r="G1645" s="356" t="s">
        <v>22</v>
      </c>
      <c r="H1645" s="359">
        <v>1</v>
      </c>
      <c r="I1645" s="358">
        <v>89.63</v>
      </c>
      <c r="J1645" s="373">
        <v>89.63</v>
      </c>
    </row>
    <row r="1646" spans="1:10" ht="14.45" customHeight="1">
      <c r="A1646" s="374" t="s">
        <v>1184</v>
      </c>
      <c r="B1646" s="362" t="s">
        <v>2009</v>
      </c>
      <c r="C1646" s="372" t="s">
        <v>20</v>
      </c>
      <c r="D1646" s="372" t="s">
        <v>2010</v>
      </c>
      <c r="E1646" s="503" t="s">
        <v>1312</v>
      </c>
      <c r="F1646" s="503"/>
      <c r="G1646" s="361" t="s">
        <v>22</v>
      </c>
      <c r="H1646" s="364">
        <v>1</v>
      </c>
      <c r="I1646" s="363">
        <v>4.91</v>
      </c>
      <c r="J1646" s="375">
        <v>4.91</v>
      </c>
    </row>
    <row r="1647" spans="1:10" ht="39.6" customHeight="1">
      <c r="A1647" s="374" t="s">
        <v>1184</v>
      </c>
      <c r="B1647" s="362" t="s">
        <v>2018</v>
      </c>
      <c r="C1647" s="372" t="s">
        <v>20</v>
      </c>
      <c r="D1647" s="372" t="s">
        <v>2019</v>
      </c>
      <c r="E1647" s="503" t="s">
        <v>2013</v>
      </c>
      <c r="F1647" s="503"/>
      <c r="G1647" s="361" t="s">
        <v>22</v>
      </c>
      <c r="H1647" s="364">
        <v>1</v>
      </c>
      <c r="I1647" s="363">
        <v>84.72</v>
      </c>
      <c r="J1647" s="375">
        <v>84.72</v>
      </c>
    </row>
    <row r="1648" spans="1:10" ht="26.45" customHeight="1">
      <c r="A1648" s="378"/>
      <c r="B1648" s="381"/>
      <c r="C1648" s="381"/>
      <c r="D1648" s="381"/>
      <c r="E1648" s="381" t="s">
        <v>1213</v>
      </c>
      <c r="F1648" s="379">
        <v>3.68</v>
      </c>
      <c r="G1648" s="381" t="s">
        <v>1214</v>
      </c>
      <c r="H1648" s="379">
        <v>0</v>
      </c>
      <c r="I1648" s="381" t="s">
        <v>1215</v>
      </c>
      <c r="J1648" s="380">
        <v>3.68</v>
      </c>
    </row>
    <row r="1649" spans="1:10" ht="26.45" customHeight="1" thickBot="1">
      <c r="A1649" s="378"/>
      <c r="B1649" s="381"/>
      <c r="C1649" s="381"/>
      <c r="D1649" s="381"/>
      <c r="E1649" s="381" t="s">
        <v>1216</v>
      </c>
      <c r="F1649" s="379">
        <v>25.83</v>
      </c>
      <c r="G1649" s="381"/>
      <c r="H1649" s="525" t="s">
        <v>1217</v>
      </c>
      <c r="I1649" s="525"/>
      <c r="J1649" s="380">
        <v>115.46</v>
      </c>
    </row>
    <row r="1650" spans="1:10" ht="26.45" customHeight="1" thickTop="1">
      <c r="A1650" s="382"/>
      <c r="B1650" s="360"/>
      <c r="C1650" s="360"/>
      <c r="D1650" s="360"/>
      <c r="E1650" s="360"/>
      <c r="F1650" s="360"/>
      <c r="G1650" s="360"/>
      <c r="H1650" s="360"/>
      <c r="I1650" s="360"/>
      <c r="J1650" s="383"/>
    </row>
    <row r="1651" spans="1:10" ht="26.45" customHeight="1">
      <c r="A1651" s="319" t="s">
        <v>585</v>
      </c>
      <c r="B1651" s="355" t="s">
        <v>5</v>
      </c>
      <c r="C1651" s="370" t="s">
        <v>6</v>
      </c>
      <c r="D1651" s="370" t="s">
        <v>7</v>
      </c>
      <c r="E1651" s="523" t="s">
        <v>1181</v>
      </c>
      <c r="F1651" s="523"/>
      <c r="G1651" s="354" t="s">
        <v>8</v>
      </c>
      <c r="H1651" s="355" t="s">
        <v>9</v>
      </c>
      <c r="I1651" s="355" t="s">
        <v>10</v>
      </c>
      <c r="J1651" s="320" t="s">
        <v>12</v>
      </c>
    </row>
    <row r="1652" spans="1:10" ht="26.45" customHeight="1">
      <c r="A1652" s="323" t="s">
        <v>1182</v>
      </c>
      <c r="B1652" s="357" t="s">
        <v>586</v>
      </c>
      <c r="C1652" s="371" t="s">
        <v>20</v>
      </c>
      <c r="D1652" s="371" t="s">
        <v>587</v>
      </c>
      <c r="E1652" s="524" t="s">
        <v>1312</v>
      </c>
      <c r="F1652" s="524"/>
      <c r="G1652" s="356" t="s">
        <v>39</v>
      </c>
      <c r="H1652" s="359">
        <v>1</v>
      </c>
      <c r="I1652" s="358">
        <v>40.4</v>
      </c>
      <c r="J1652" s="373">
        <v>40.4</v>
      </c>
    </row>
    <row r="1653" spans="1:10" ht="25.5">
      <c r="A1653" s="374" t="s">
        <v>1184</v>
      </c>
      <c r="B1653" s="362" t="s">
        <v>2020</v>
      </c>
      <c r="C1653" s="372" t="s">
        <v>20</v>
      </c>
      <c r="D1653" s="372" t="s">
        <v>2021</v>
      </c>
      <c r="E1653" s="503" t="s">
        <v>1187</v>
      </c>
      <c r="F1653" s="503"/>
      <c r="G1653" s="361" t="s">
        <v>28</v>
      </c>
      <c r="H1653" s="364">
        <v>0.32519999999999999</v>
      </c>
      <c r="I1653" s="363">
        <v>27.93</v>
      </c>
      <c r="J1653" s="375">
        <v>9.08</v>
      </c>
    </row>
    <row r="1654" spans="1:10" ht="14.45" customHeight="1">
      <c r="A1654" s="374" t="s">
        <v>1184</v>
      </c>
      <c r="B1654" s="362" t="s">
        <v>1675</v>
      </c>
      <c r="C1654" s="372" t="s">
        <v>20</v>
      </c>
      <c r="D1654" s="372" t="s">
        <v>1676</v>
      </c>
      <c r="E1654" s="503" t="s">
        <v>1187</v>
      </c>
      <c r="F1654" s="503"/>
      <c r="G1654" s="361" t="s">
        <v>28</v>
      </c>
      <c r="H1654" s="364">
        <v>7.3899999999999993E-2</v>
      </c>
      <c r="I1654" s="363">
        <v>24.3</v>
      </c>
      <c r="J1654" s="375">
        <v>1.79</v>
      </c>
    </row>
    <row r="1655" spans="1:10" ht="14.45" customHeight="1">
      <c r="A1655" s="376" t="s">
        <v>1200</v>
      </c>
      <c r="B1655" s="367" t="s">
        <v>1884</v>
      </c>
      <c r="C1655" s="365" t="s">
        <v>20</v>
      </c>
      <c r="D1655" s="365" t="s">
        <v>1885</v>
      </c>
      <c r="E1655" s="502" t="s">
        <v>1203</v>
      </c>
      <c r="F1655" s="502"/>
      <c r="G1655" s="366" t="s">
        <v>62</v>
      </c>
      <c r="H1655" s="369">
        <v>7</v>
      </c>
      <c r="I1655" s="368">
        <v>1.42</v>
      </c>
      <c r="J1655" s="377">
        <v>9.94</v>
      </c>
    </row>
    <row r="1656" spans="1:10" ht="25.5" customHeight="1">
      <c r="A1656" s="376" t="s">
        <v>1200</v>
      </c>
      <c r="B1656" s="367" t="s">
        <v>1886</v>
      </c>
      <c r="C1656" s="365" t="s">
        <v>20</v>
      </c>
      <c r="D1656" s="365" t="s">
        <v>1887</v>
      </c>
      <c r="E1656" s="502" t="s">
        <v>1203</v>
      </c>
      <c r="F1656" s="502"/>
      <c r="G1656" s="366" t="s">
        <v>62</v>
      </c>
      <c r="H1656" s="369">
        <v>2.2222</v>
      </c>
      <c r="I1656" s="368">
        <v>1.44</v>
      </c>
      <c r="J1656" s="377">
        <v>3.19</v>
      </c>
    </row>
    <row r="1657" spans="1:10" ht="26.45" customHeight="1">
      <c r="A1657" s="376" t="s">
        <v>1200</v>
      </c>
      <c r="B1657" s="367" t="s">
        <v>1901</v>
      </c>
      <c r="C1657" s="365" t="s">
        <v>20</v>
      </c>
      <c r="D1657" s="365" t="s">
        <v>1902</v>
      </c>
      <c r="E1657" s="502" t="s">
        <v>1203</v>
      </c>
      <c r="F1657" s="502"/>
      <c r="G1657" s="366" t="s">
        <v>22</v>
      </c>
      <c r="H1657" s="369">
        <v>0.38890000000000002</v>
      </c>
      <c r="I1657" s="368">
        <v>19.940000000000001</v>
      </c>
      <c r="J1657" s="377">
        <v>7.75</v>
      </c>
    </row>
    <row r="1658" spans="1:10" ht="26.45" customHeight="1">
      <c r="A1658" s="376" t="s">
        <v>1200</v>
      </c>
      <c r="B1658" s="367" t="s">
        <v>1890</v>
      </c>
      <c r="C1658" s="365" t="s">
        <v>20</v>
      </c>
      <c r="D1658" s="365" t="s">
        <v>1891</v>
      </c>
      <c r="E1658" s="502" t="s">
        <v>1203</v>
      </c>
      <c r="F1658" s="502"/>
      <c r="G1658" s="366" t="s">
        <v>22</v>
      </c>
      <c r="H1658" s="369">
        <v>1.1111</v>
      </c>
      <c r="I1658" s="368">
        <v>5.52</v>
      </c>
      <c r="J1658" s="377">
        <v>6.13</v>
      </c>
    </row>
    <row r="1659" spans="1:10" ht="26.45" customHeight="1">
      <c r="A1659" s="376" t="s">
        <v>1200</v>
      </c>
      <c r="B1659" s="367" t="s">
        <v>1892</v>
      </c>
      <c r="C1659" s="365" t="s">
        <v>20</v>
      </c>
      <c r="D1659" s="365" t="s">
        <v>1893</v>
      </c>
      <c r="E1659" s="502" t="s">
        <v>1203</v>
      </c>
      <c r="F1659" s="502"/>
      <c r="G1659" s="366" t="s">
        <v>62</v>
      </c>
      <c r="H1659" s="369">
        <v>7</v>
      </c>
      <c r="I1659" s="368">
        <v>0.36</v>
      </c>
      <c r="J1659" s="377">
        <v>2.52</v>
      </c>
    </row>
    <row r="1660" spans="1:10" ht="26.45" customHeight="1">
      <c r="A1660" s="378"/>
      <c r="B1660" s="381"/>
      <c r="C1660" s="381"/>
      <c r="D1660" s="381"/>
      <c r="E1660" s="381" t="s">
        <v>1213</v>
      </c>
      <c r="F1660" s="379">
        <v>6.94</v>
      </c>
      <c r="G1660" s="381" t="s">
        <v>1214</v>
      </c>
      <c r="H1660" s="379">
        <v>0</v>
      </c>
      <c r="I1660" s="381" t="s">
        <v>1215</v>
      </c>
      <c r="J1660" s="380">
        <v>6.94</v>
      </c>
    </row>
    <row r="1661" spans="1:10" ht="15" thickBot="1">
      <c r="A1661" s="378"/>
      <c r="B1661" s="381"/>
      <c r="C1661" s="381"/>
      <c r="D1661" s="381"/>
      <c r="E1661" s="381" t="s">
        <v>1216</v>
      </c>
      <c r="F1661" s="379">
        <v>11.64</v>
      </c>
      <c r="G1661" s="381"/>
      <c r="H1661" s="525" t="s">
        <v>1217</v>
      </c>
      <c r="I1661" s="525"/>
      <c r="J1661" s="380">
        <v>52.04</v>
      </c>
    </row>
    <row r="1662" spans="1:10" ht="15" customHeight="1" thickTop="1">
      <c r="A1662" s="382"/>
      <c r="B1662" s="360"/>
      <c r="C1662" s="360"/>
      <c r="D1662" s="360"/>
      <c r="E1662" s="360"/>
      <c r="F1662" s="360"/>
      <c r="G1662" s="360"/>
      <c r="H1662" s="360"/>
      <c r="I1662" s="360"/>
      <c r="J1662" s="383"/>
    </row>
    <row r="1663" spans="1:10" ht="14.45" customHeight="1">
      <c r="A1663" s="319" t="s">
        <v>588</v>
      </c>
      <c r="B1663" s="355" t="s">
        <v>5</v>
      </c>
      <c r="C1663" s="370" t="s">
        <v>6</v>
      </c>
      <c r="D1663" s="370" t="s">
        <v>7</v>
      </c>
      <c r="E1663" s="523" t="s">
        <v>1181</v>
      </c>
      <c r="F1663" s="523"/>
      <c r="G1663" s="354" t="s">
        <v>8</v>
      </c>
      <c r="H1663" s="355" t="s">
        <v>9</v>
      </c>
      <c r="I1663" s="355" t="s">
        <v>10</v>
      </c>
      <c r="J1663" s="320" t="s">
        <v>12</v>
      </c>
    </row>
    <row r="1664" spans="1:10" ht="25.5" customHeight="1">
      <c r="A1664" s="323" t="s">
        <v>1182</v>
      </c>
      <c r="B1664" s="357" t="s">
        <v>589</v>
      </c>
      <c r="C1664" s="371" t="s">
        <v>590</v>
      </c>
      <c r="D1664" s="371" t="s">
        <v>591</v>
      </c>
      <c r="E1664" s="524" t="s">
        <v>2022</v>
      </c>
      <c r="F1664" s="524"/>
      <c r="G1664" s="356" t="s">
        <v>592</v>
      </c>
      <c r="H1664" s="359">
        <v>1</v>
      </c>
      <c r="I1664" s="358">
        <v>179</v>
      </c>
      <c r="J1664" s="373">
        <v>179</v>
      </c>
    </row>
    <row r="1665" spans="1:10" ht="25.5" customHeight="1">
      <c r="A1665" s="376" t="s">
        <v>1200</v>
      </c>
      <c r="B1665" s="367" t="s">
        <v>2023</v>
      </c>
      <c r="C1665" s="365" t="s">
        <v>590</v>
      </c>
      <c r="D1665" s="365" t="s">
        <v>591</v>
      </c>
      <c r="E1665" s="502" t="s">
        <v>1203</v>
      </c>
      <c r="F1665" s="502"/>
      <c r="G1665" s="366" t="s">
        <v>592</v>
      </c>
      <c r="H1665" s="369">
        <v>1</v>
      </c>
      <c r="I1665" s="368">
        <v>179</v>
      </c>
      <c r="J1665" s="377">
        <v>179</v>
      </c>
    </row>
    <row r="1666" spans="1:10" ht="26.45" customHeight="1">
      <c r="A1666" s="378"/>
      <c r="B1666" s="381"/>
      <c r="C1666" s="381"/>
      <c r="D1666" s="381"/>
      <c r="E1666" s="381" t="s">
        <v>1213</v>
      </c>
      <c r="F1666" s="379">
        <v>0</v>
      </c>
      <c r="G1666" s="381" t="s">
        <v>1214</v>
      </c>
      <c r="H1666" s="379">
        <v>0</v>
      </c>
      <c r="I1666" s="381" t="s">
        <v>1215</v>
      </c>
      <c r="J1666" s="380">
        <v>0</v>
      </c>
    </row>
    <row r="1667" spans="1:10" ht="26.45" customHeight="1" thickBot="1">
      <c r="A1667" s="378"/>
      <c r="B1667" s="381"/>
      <c r="C1667" s="381"/>
      <c r="D1667" s="381"/>
      <c r="E1667" s="381" t="s">
        <v>1216</v>
      </c>
      <c r="F1667" s="379">
        <v>51.58</v>
      </c>
      <c r="G1667" s="381"/>
      <c r="H1667" s="525" t="s">
        <v>1217</v>
      </c>
      <c r="I1667" s="525"/>
      <c r="J1667" s="380">
        <v>230.58</v>
      </c>
    </row>
    <row r="1668" spans="1:10" ht="26.45" customHeight="1" thickTop="1">
      <c r="A1668" s="382"/>
      <c r="B1668" s="360"/>
      <c r="C1668" s="360"/>
      <c r="D1668" s="360"/>
      <c r="E1668" s="360"/>
      <c r="F1668" s="360"/>
      <c r="G1668" s="360"/>
      <c r="H1668" s="360"/>
      <c r="I1668" s="360"/>
      <c r="J1668" s="383"/>
    </row>
    <row r="1669" spans="1:10" ht="39.6" customHeight="1">
      <c r="A1669" s="319" t="s">
        <v>595</v>
      </c>
      <c r="B1669" s="355" t="s">
        <v>5</v>
      </c>
      <c r="C1669" s="370" t="s">
        <v>6</v>
      </c>
      <c r="D1669" s="370" t="s">
        <v>7</v>
      </c>
      <c r="E1669" s="523" t="s">
        <v>1181</v>
      </c>
      <c r="F1669" s="523"/>
      <c r="G1669" s="354" t="s">
        <v>8</v>
      </c>
      <c r="H1669" s="355" t="s">
        <v>9</v>
      </c>
      <c r="I1669" s="355" t="s">
        <v>10</v>
      </c>
      <c r="J1669" s="320" t="s">
        <v>12</v>
      </c>
    </row>
    <row r="1670" spans="1:10" ht="26.45" customHeight="1">
      <c r="A1670" s="323" t="s">
        <v>1182</v>
      </c>
      <c r="B1670" s="357" t="s">
        <v>596</v>
      </c>
      <c r="C1670" s="371" t="s">
        <v>590</v>
      </c>
      <c r="D1670" s="371" t="s">
        <v>597</v>
      </c>
      <c r="E1670" s="524" t="s">
        <v>2024</v>
      </c>
      <c r="F1670" s="524"/>
      <c r="G1670" s="356" t="s">
        <v>598</v>
      </c>
      <c r="H1670" s="359">
        <v>1</v>
      </c>
      <c r="I1670" s="358">
        <v>1351</v>
      </c>
      <c r="J1670" s="373">
        <v>1351</v>
      </c>
    </row>
    <row r="1671" spans="1:10" ht="26.45" customHeight="1">
      <c r="A1671" s="376" t="s">
        <v>1200</v>
      </c>
      <c r="B1671" s="367" t="s">
        <v>2025</v>
      </c>
      <c r="C1671" s="365" t="s">
        <v>590</v>
      </c>
      <c r="D1671" s="365" t="s">
        <v>2026</v>
      </c>
      <c r="E1671" s="502" t="s">
        <v>2027</v>
      </c>
      <c r="F1671" s="502"/>
      <c r="G1671" s="366" t="s">
        <v>598</v>
      </c>
      <c r="H1671" s="369">
        <v>1</v>
      </c>
      <c r="I1671" s="368">
        <v>1351</v>
      </c>
      <c r="J1671" s="377">
        <v>1351</v>
      </c>
    </row>
    <row r="1672" spans="1:10" ht="14.45" customHeight="1">
      <c r="A1672" s="378"/>
      <c r="B1672" s="381"/>
      <c r="C1672" s="381"/>
      <c r="D1672" s="381"/>
      <c r="E1672" s="381" t="s">
        <v>1213</v>
      </c>
      <c r="F1672" s="379">
        <v>0</v>
      </c>
      <c r="G1672" s="381" t="s">
        <v>1214</v>
      </c>
      <c r="H1672" s="379">
        <v>0</v>
      </c>
      <c r="I1672" s="381" t="s">
        <v>1215</v>
      </c>
      <c r="J1672" s="380">
        <v>0</v>
      </c>
    </row>
    <row r="1673" spans="1:10" ht="15" thickBot="1">
      <c r="A1673" s="378"/>
      <c r="B1673" s="381"/>
      <c r="C1673" s="381"/>
      <c r="D1673" s="381"/>
      <c r="E1673" s="381" t="s">
        <v>1216</v>
      </c>
      <c r="F1673" s="379">
        <v>389.35</v>
      </c>
      <c r="G1673" s="381"/>
      <c r="H1673" s="525" t="s">
        <v>1217</v>
      </c>
      <c r="I1673" s="525"/>
      <c r="J1673" s="380">
        <v>1740.35</v>
      </c>
    </row>
    <row r="1674" spans="1:10" ht="38.25" customHeight="1" thickTop="1">
      <c r="A1674" s="382"/>
      <c r="B1674" s="360"/>
      <c r="C1674" s="360"/>
      <c r="D1674" s="360"/>
      <c r="E1674" s="360"/>
      <c r="F1674" s="360"/>
      <c r="G1674" s="360"/>
      <c r="H1674" s="360"/>
      <c r="I1674" s="360"/>
      <c r="J1674" s="383"/>
    </row>
    <row r="1675" spans="1:10" ht="26.45" customHeight="1">
      <c r="A1675" s="319" t="s">
        <v>603</v>
      </c>
      <c r="B1675" s="355" t="s">
        <v>5</v>
      </c>
      <c r="C1675" s="370" t="s">
        <v>6</v>
      </c>
      <c r="D1675" s="370" t="s">
        <v>7</v>
      </c>
      <c r="E1675" s="523" t="s">
        <v>1181</v>
      </c>
      <c r="F1675" s="523"/>
      <c r="G1675" s="354" t="s">
        <v>8</v>
      </c>
      <c r="H1675" s="355" t="s">
        <v>9</v>
      </c>
      <c r="I1675" s="355" t="s">
        <v>10</v>
      </c>
      <c r="J1675" s="320" t="s">
        <v>12</v>
      </c>
    </row>
    <row r="1676" spans="1:10" ht="26.45" customHeight="1">
      <c r="A1676" s="323" t="s">
        <v>1182</v>
      </c>
      <c r="B1676" s="357" t="s">
        <v>604</v>
      </c>
      <c r="C1676" s="371" t="s">
        <v>20</v>
      </c>
      <c r="D1676" s="371" t="s">
        <v>605</v>
      </c>
      <c r="E1676" s="524" t="s">
        <v>1282</v>
      </c>
      <c r="F1676" s="524"/>
      <c r="G1676" s="356" t="s">
        <v>62</v>
      </c>
      <c r="H1676" s="359">
        <v>1</v>
      </c>
      <c r="I1676" s="358">
        <v>176.12</v>
      </c>
      <c r="J1676" s="373">
        <v>176.12</v>
      </c>
    </row>
    <row r="1677" spans="1:10" ht="14.45" customHeight="1">
      <c r="A1677" s="374" t="s">
        <v>1184</v>
      </c>
      <c r="B1677" s="362" t="s">
        <v>1757</v>
      </c>
      <c r="C1677" s="372" t="s">
        <v>20</v>
      </c>
      <c r="D1677" s="372" t="s">
        <v>1758</v>
      </c>
      <c r="E1677" s="503" t="s">
        <v>1187</v>
      </c>
      <c r="F1677" s="503"/>
      <c r="G1677" s="361" t="s">
        <v>28</v>
      </c>
      <c r="H1677" s="364">
        <v>0.38700000000000001</v>
      </c>
      <c r="I1677" s="363">
        <v>27.8</v>
      </c>
      <c r="J1677" s="375">
        <v>10.75</v>
      </c>
    </row>
    <row r="1678" spans="1:10" ht="15" customHeight="1">
      <c r="A1678" s="374" t="s">
        <v>1184</v>
      </c>
      <c r="B1678" s="362" t="s">
        <v>1245</v>
      </c>
      <c r="C1678" s="372" t="s">
        <v>20</v>
      </c>
      <c r="D1678" s="372" t="s">
        <v>1246</v>
      </c>
      <c r="E1678" s="503" t="s">
        <v>1187</v>
      </c>
      <c r="F1678" s="503"/>
      <c r="G1678" s="361" t="s">
        <v>28</v>
      </c>
      <c r="H1678" s="364">
        <v>0.18859999999999999</v>
      </c>
      <c r="I1678" s="363">
        <v>23.48</v>
      </c>
      <c r="J1678" s="375">
        <v>4.42</v>
      </c>
    </row>
    <row r="1679" spans="1:10" ht="14.45" customHeight="1">
      <c r="A1679" s="376" t="s">
        <v>1200</v>
      </c>
      <c r="B1679" s="367" t="s">
        <v>2028</v>
      </c>
      <c r="C1679" s="365" t="s">
        <v>20</v>
      </c>
      <c r="D1679" s="365" t="s">
        <v>2029</v>
      </c>
      <c r="E1679" s="502" t="s">
        <v>1203</v>
      </c>
      <c r="F1679" s="502"/>
      <c r="G1679" s="366" t="s">
        <v>62</v>
      </c>
      <c r="H1679" s="369">
        <v>2</v>
      </c>
      <c r="I1679" s="368">
        <v>20.03</v>
      </c>
      <c r="J1679" s="377">
        <v>40.06</v>
      </c>
    </row>
    <row r="1680" spans="1:10" ht="39.6" customHeight="1">
      <c r="A1680" s="376" t="s">
        <v>1200</v>
      </c>
      <c r="B1680" s="367" t="s">
        <v>2030</v>
      </c>
      <c r="C1680" s="365" t="s">
        <v>20</v>
      </c>
      <c r="D1680" s="365" t="s">
        <v>2031</v>
      </c>
      <c r="E1680" s="502" t="s">
        <v>1203</v>
      </c>
      <c r="F1680" s="502"/>
      <c r="G1680" s="366" t="s">
        <v>62</v>
      </c>
      <c r="H1680" s="369">
        <v>1</v>
      </c>
      <c r="I1680" s="368">
        <v>117.62</v>
      </c>
      <c r="J1680" s="377">
        <v>117.62</v>
      </c>
    </row>
    <row r="1681" spans="1:10" ht="26.45" customHeight="1">
      <c r="A1681" s="376" t="s">
        <v>1200</v>
      </c>
      <c r="B1681" s="367" t="s">
        <v>2032</v>
      </c>
      <c r="C1681" s="365" t="s">
        <v>20</v>
      </c>
      <c r="D1681" s="365" t="s">
        <v>2033</v>
      </c>
      <c r="E1681" s="502" t="s">
        <v>1203</v>
      </c>
      <c r="F1681" s="502"/>
      <c r="G1681" s="366" t="s">
        <v>101</v>
      </c>
      <c r="H1681" s="369">
        <v>3.04E-2</v>
      </c>
      <c r="I1681" s="368">
        <v>107.59</v>
      </c>
      <c r="J1681" s="377">
        <v>3.27</v>
      </c>
    </row>
    <row r="1682" spans="1:10" ht="26.45" customHeight="1">
      <c r="A1682" s="378"/>
      <c r="B1682" s="381"/>
      <c r="C1682" s="381"/>
      <c r="D1682" s="381"/>
      <c r="E1682" s="381" t="s">
        <v>1213</v>
      </c>
      <c r="F1682" s="379">
        <v>9.7799999999999994</v>
      </c>
      <c r="G1682" s="381" t="s">
        <v>1214</v>
      </c>
      <c r="H1682" s="379">
        <v>0</v>
      </c>
      <c r="I1682" s="381" t="s">
        <v>1215</v>
      </c>
      <c r="J1682" s="380">
        <v>9.7799999999999994</v>
      </c>
    </row>
    <row r="1683" spans="1:10" ht="26.45" customHeight="1" thickBot="1">
      <c r="A1683" s="378"/>
      <c r="B1683" s="381"/>
      <c r="C1683" s="381"/>
      <c r="D1683" s="381"/>
      <c r="E1683" s="381" t="s">
        <v>1216</v>
      </c>
      <c r="F1683" s="379">
        <v>50.75</v>
      </c>
      <c r="G1683" s="381"/>
      <c r="H1683" s="525" t="s">
        <v>1217</v>
      </c>
      <c r="I1683" s="525"/>
      <c r="J1683" s="380">
        <v>226.87</v>
      </c>
    </row>
    <row r="1684" spans="1:10" ht="14.45" customHeight="1" thickTop="1">
      <c r="A1684" s="382"/>
      <c r="B1684" s="360"/>
      <c r="C1684" s="360"/>
      <c r="D1684" s="360"/>
      <c r="E1684" s="360"/>
      <c r="F1684" s="360"/>
      <c r="G1684" s="360"/>
      <c r="H1684" s="360"/>
      <c r="I1684" s="360"/>
      <c r="J1684" s="383"/>
    </row>
    <row r="1685" spans="1:10" ht="15">
      <c r="A1685" s="319" t="s">
        <v>606</v>
      </c>
      <c r="B1685" s="355" t="s">
        <v>5</v>
      </c>
      <c r="C1685" s="370" t="s">
        <v>6</v>
      </c>
      <c r="D1685" s="370" t="s">
        <v>7</v>
      </c>
      <c r="E1685" s="523" t="s">
        <v>1181</v>
      </c>
      <c r="F1685" s="523"/>
      <c r="G1685" s="354" t="s">
        <v>8</v>
      </c>
      <c r="H1685" s="355" t="s">
        <v>9</v>
      </c>
      <c r="I1685" s="355" t="s">
        <v>10</v>
      </c>
      <c r="J1685" s="320" t="s">
        <v>12</v>
      </c>
    </row>
    <row r="1686" spans="1:10" ht="15" customHeight="1">
      <c r="A1686" s="323" t="s">
        <v>1182</v>
      </c>
      <c r="B1686" s="357" t="s">
        <v>607</v>
      </c>
      <c r="C1686" s="371" t="s">
        <v>20</v>
      </c>
      <c r="D1686" s="371" t="s">
        <v>608</v>
      </c>
      <c r="E1686" s="524" t="s">
        <v>1282</v>
      </c>
      <c r="F1686" s="524"/>
      <c r="G1686" s="356" t="s">
        <v>62</v>
      </c>
      <c r="H1686" s="359">
        <v>1</v>
      </c>
      <c r="I1686" s="358">
        <v>414.21</v>
      </c>
      <c r="J1686" s="373">
        <v>414.21</v>
      </c>
    </row>
    <row r="1687" spans="1:10" ht="14.45" customHeight="1">
      <c r="A1687" s="374" t="s">
        <v>1184</v>
      </c>
      <c r="B1687" s="362" t="s">
        <v>2034</v>
      </c>
      <c r="C1687" s="372" t="s">
        <v>20</v>
      </c>
      <c r="D1687" s="372" t="s">
        <v>2035</v>
      </c>
      <c r="E1687" s="503" t="s">
        <v>1282</v>
      </c>
      <c r="F1687" s="503"/>
      <c r="G1687" s="361" t="s">
        <v>62</v>
      </c>
      <c r="H1687" s="364">
        <v>1</v>
      </c>
      <c r="I1687" s="363">
        <v>60.07</v>
      </c>
      <c r="J1687" s="375">
        <v>60.07</v>
      </c>
    </row>
    <row r="1688" spans="1:10" ht="14.45" customHeight="1">
      <c r="A1688" s="374" t="s">
        <v>1184</v>
      </c>
      <c r="B1688" s="362" t="s">
        <v>664</v>
      </c>
      <c r="C1688" s="372" t="s">
        <v>20</v>
      </c>
      <c r="D1688" s="372" t="s">
        <v>665</v>
      </c>
      <c r="E1688" s="503" t="s">
        <v>1282</v>
      </c>
      <c r="F1688" s="503"/>
      <c r="G1688" s="361" t="s">
        <v>62</v>
      </c>
      <c r="H1688" s="364">
        <v>1</v>
      </c>
      <c r="I1688" s="363">
        <v>180.75</v>
      </c>
      <c r="J1688" s="375">
        <v>180.75</v>
      </c>
    </row>
    <row r="1689" spans="1:10" ht="25.5" customHeight="1">
      <c r="A1689" s="374" t="s">
        <v>1184</v>
      </c>
      <c r="B1689" s="362" t="s">
        <v>2036</v>
      </c>
      <c r="C1689" s="372" t="s">
        <v>20</v>
      </c>
      <c r="D1689" s="372" t="s">
        <v>2037</v>
      </c>
      <c r="E1689" s="503" t="s">
        <v>1282</v>
      </c>
      <c r="F1689" s="503"/>
      <c r="G1689" s="361" t="s">
        <v>62</v>
      </c>
      <c r="H1689" s="364">
        <v>1</v>
      </c>
      <c r="I1689" s="363">
        <v>173.39</v>
      </c>
      <c r="J1689" s="375">
        <v>173.39</v>
      </c>
    </row>
    <row r="1690" spans="1:10" ht="13.9" customHeight="1">
      <c r="A1690" s="378"/>
      <c r="B1690" s="381"/>
      <c r="C1690" s="381"/>
      <c r="D1690" s="381"/>
      <c r="E1690" s="381" t="s">
        <v>1213</v>
      </c>
      <c r="F1690" s="379">
        <v>30.29</v>
      </c>
      <c r="G1690" s="381" t="s">
        <v>1214</v>
      </c>
      <c r="H1690" s="379">
        <v>0</v>
      </c>
      <c r="I1690" s="381" t="s">
        <v>1215</v>
      </c>
      <c r="J1690" s="380">
        <v>30.29</v>
      </c>
    </row>
    <row r="1691" spans="1:10" ht="39.6" customHeight="1" thickBot="1">
      <c r="A1691" s="378"/>
      <c r="B1691" s="381"/>
      <c r="C1691" s="381"/>
      <c r="D1691" s="381"/>
      <c r="E1691" s="381" t="s">
        <v>1216</v>
      </c>
      <c r="F1691" s="379">
        <v>119.37</v>
      </c>
      <c r="G1691" s="381"/>
      <c r="H1691" s="525" t="s">
        <v>1217</v>
      </c>
      <c r="I1691" s="525"/>
      <c r="J1691" s="380">
        <v>533.58000000000004</v>
      </c>
    </row>
    <row r="1692" spans="1:10" ht="26.45" customHeight="1" thickTop="1">
      <c r="A1692" s="382"/>
      <c r="B1692" s="360"/>
      <c r="C1692" s="360"/>
      <c r="D1692" s="360"/>
      <c r="E1692" s="360"/>
      <c r="F1692" s="360"/>
      <c r="G1692" s="360"/>
      <c r="H1692" s="360"/>
      <c r="I1692" s="360"/>
      <c r="J1692" s="383"/>
    </row>
    <row r="1693" spans="1:10" ht="26.45" customHeight="1">
      <c r="A1693" s="319" t="s">
        <v>609</v>
      </c>
      <c r="B1693" s="355" t="s">
        <v>5</v>
      </c>
      <c r="C1693" s="370" t="s">
        <v>6</v>
      </c>
      <c r="D1693" s="370" t="s">
        <v>7</v>
      </c>
      <c r="E1693" s="523" t="s">
        <v>1181</v>
      </c>
      <c r="F1693" s="523"/>
      <c r="G1693" s="354" t="s">
        <v>8</v>
      </c>
      <c r="H1693" s="355" t="s">
        <v>9</v>
      </c>
      <c r="I1693" s="355" t="s">
        <v>10</v>
      </c>
      <c r="J1693" s="320" t="s">
        <v>12</v>
      </c>
    </row>
    <row r="1694" spans="1:10" ht="14.45" customHeight="1">
      <c r="A1694" s="323" t="s">
        <v>1182</v>
      </c>
      <c r="B1694" s="357" t="s">
        <v>610</v>
      </c>
      <c r="C1694" s="371" t="s">
        <v>20</v>
      </c>
      <c r="D1694" s="371" t="s">
        <v>611</v>
      </c>
      <c r="E1694" s="524" t="s">
        <v>1282</v>
      </c>
      <c r="F1694" s="524"/>
      <c r="G1694" s="356" t="s">
        <v>62</v>
      </c>
      <c r="H1694" s="359">
        <v>1</v>
      </c>
      <c r="I1694" s="358">
        <v>928.01</v>
      </c>
      <c r="J1694" s="373">
        <v>928.01</v>
      </c>
    </row>
    <row r="1695" spans="1:10" ht="14.45" customHeight="1">
      <c r="A1695" s="374" t="s">
        <v>1184</v>
      </c>
      <c r="B1695" s="362" t="s">
        <v>2038</v>
      </c>
      <c r="C1695" s="372" t="s">
        <v>20</v>
      </c>
      <c r="D1695" s="372" t="s">
        <v>2039</v>
      </c>
      <c r="E1695" s="503" t="s">
        <v>1282</v>
      </c>
      <c r="F1695" s="503"/>
      <c r="G1695" s="361" t="s">
        <v>62</v>
      </c>
      <c r="H1695" s="364">
        <v>1</v>
      </c>
      <c r="I1695" s="363">
        <v>871.31</v>
      </c>
      <c r="J1695" s="375">
        <v>871.31</v>
      </c>
    </row>
    <row r="1696" spans="1:10" ht="25.5">
      <c r="A1696" s="374" t="s">
        <v>1184</v>
      </c>
      <c r="B1696" s="362" t="s">
        <v>2040</v>
      </c>
      <c r="C1696" s="372" t="s">
        <v>20</v>
      </c>
      <c r="D1696" s="372" t="s">
        <v>2041</v>
      </c>
      <c r="E1696" s="503" t="s">
        <v>1282</v>
      </c>
      <c r="F1696" s="503"/>
      <c r="G1696" s="361" t="s">
        <v>62</v>
      </c>
      <c r="H1696" s="364">
        <v>1</v>
      </c>
      <c r="I1696" s="363">
        <v>10.02</v>
      </c>
      <c r="J1696" s="375">
        <v>10.02</v>
      </c>
    </row>
    <row r="1697" spans="1:10" ht="25.5" customHeight="1">
      <c r="A1697" s="374" t="s">
        <v>1184</v>
      </c>
      <c r="B1697" s="362" t="s">
        <v>2042</v>
      </c>
      <c r="C1697" s="372" t="s">
        <v>20</v>
      </c>
      <c r="D1697" s="372" t="s">
        <v>2043</v>
      </c>
      <c r="E1697" s="503" t="s">
        <v>1282</v>
      </c>
      <c r="F1697" s="503"/>
      <c r="G1697" s="361" t="s">
        <v>62</v>
      </c>
      <c r="H1697" s="364">
        <v>1</v>
      </c>
      <c r="I1697" s="363">
        <v>12.57</v>
      </c>
      <c r="J1697" s="375">
        <v>12.57</v>
      </c>
    </row>
    <row r="1698" spans="1:10" ht="26.45" customHeight="1">
      <c r="A1698" s="374" t="s">
        <v>1184</v>
      </c>
      <c r="B1698" s="362" t="s">
        <v>2044</v>
      </c>
      <c r="C1698" s="372" t="s">
        <v>20</v>
      </c>
      <c r="D1698" s="372" t="s">
        <v>2045</v>
      </c>
      <c r="E1698" s="503" t="s">
        <v>1282</v>
      </c>
      <c r="F1698" s="503"/>
      <c r="G1698" s="361" t="s">
        <v>62</v>
      </c>
      <c r="H1698" s="364">
        <v>1</v>
      </c>
      <c r="I1698" s="363">
        <v>34.11</v>
      </c>
      <c r="J1698" s="375">
        <v>34.11</v>
      </c>
    </row>
    <row r="1699" spans="1:10" ht="14.45" customHeight="1">
      <c r="A1699" s="378"/>
      <c r="B1699" s="381"/>
      <c r="C1699" s="381"/>
      <c r="D1699" s="381"/>
      <c r="E1699" s="381" t="s">
        <v>1213</v>
      </c>
      <c r="F1699" s="379">
        <v>50.91</v>
      </c>
      <c r="G1699" s="381" t="s">
        <v>1214</v>
      </c>
      <c r="H1699" s="379">
        <v>0</v>
      </c>
      <c r="I1699" s="381" t="s">
        <v>1215</v>
      </c>
      <c r="J1699" s="380">
        <v>50.91</v>
      </c>
    </row>
    <row r="1700" spans="1:10" ht="26.45" customHeight="1" thickBot="1">
      <c r="A1700" s="378"/>
      <c r="B1700" s="381"/>
      <c r="C1700" s="381"/>
      <c r="D1700" s="381"/>
      <c r="E1700" s="381" t="s">
        <v>1216</v>
      </c>
      <c r="F1700" s="379">
        <v>267.45</v>
      </c>
      <c r="G1700" s="381"/>
      <c r="H1700" s="525" t="s">
        <v>1217</v>
      </c>
      <c r="I1700" s="525"/>
      <c r="J1700" s="380">
        <v>1195.46</v>
      </c>
    </row>
    <row r="1701" spans="1:10" ht="15" thickTop="1">
      <c r="A1701" s="382"/>
      <c r="B1701" s="360"/>
      <c r="C1701" s="360"/>
      <c r="D1701" s="360"/>
      <c r="E1701" s="360"/>
      <c r="F1701" s="360"/>
      <c r="G1701" s="360"/>
      <c r="H1701" s="360"/>
      <c r="I1701" s="360"/>
      <c r="J1701" s="383"/>
    </row>
    <row r="1702" spans="1:10" ht="39.6" customHeight="1">
      <c r="A1702" s="319" t="s">
        <v>612</v>
      </c>
      <c r="B1702" s="355" t="s">
        <v>5</v>
      </c>
      <c r="C1702" s="370" t="s">
        <v>6</v>
      </c>
      <c r="D1702" s="370" t="s">
        <v>7</v>
      </c>
      <c r="E1702" s="523" t="s">
        <v>1181</v>
      </c>
      <c r="F1702" s="523"/>
      <c r="G1702" s="354" t="s">
        <v>8</v>
      </c>
      <c r="H1702" s="355" t="s">
        <v>9</v>
      </c>
      <c r="I1702" s="355" t="s">
        <v>10</v>
      </c>
      <c r="J1702" s="320" t="s">
        <v>12</v>
      </c>
    </row>
    <row r="1703" spans="1:10" ht="26.45" customHeight="1">
      <c r="A1703" s="323" t="s">
        <v>1182</v>
      </c>
      <c r="B1703" s="357" t="s">
        <v>613</v>
      </c>
      <c r="C1703" s="371" t="s">
        <v>20</v>
      </c>
      <c r="D1703" s="371" t="s">
        <v>614</v>
      </c>
      <c r="E1703" s="524" t="s">
        <v>1282</v>
      </c>
      <c r="F1703" s="524"/>
      <c r="G1703" s="356" t="s">
        <v>62</v>
      </c>
      <c r="H1703" s="359">
        <v>1</v>
      </c>
      <c r="I1703" s="358">
        <v>642.16</v>
      </c>
      <c r="J1703" s="373">
        <v>642.16</v>
      </c>
    </row>
    <row r="1704" spans="1:10" ht="26.45" customHeight="1">
      <c r="A1704" s="374" t="s">
        <v>1184</v>
      </c>
      <c r="B1704" s="362" t="s">
        <v>2046</v>
      </c>
      <c r="C1704" s="372" t="s">
        <v>20</v>
      </c>
      <c r="D1704" s="372" t="s">
        <v>2047</v>
      </c>
      <c r="E1704" s="503" t="s">
        <v>1282</v>
      </c>
      <c r="F1704" s="503"/>
      <c r="G1704" s="361" t="s">
        <v>62</v>
      </c>
      <c r="H1704" s="364">
        <v>1</v>
      </c>
      <c r="I1704" s="363">
        <v>48.35</v>
      </c>
      <c r="J1704" s="375">
        <v>48.35</v>
      </c>
    </row>
    <row r="1705" spans="1:10" ht="25.5">
      <c r="A1705" s="374" t="s">
        <v>1184</v>
      </c>
      <c r="B1705" s="362" t="s">
        <v>1280</v>
      </c>
      <c r="C1705" s="372" t="s">
        <v>20</v>
      </c>
      <c r="D1705" s="372" t="s">
        <v>1281</v>
      </c>
      <c r="E1705" s="503" t="s">
        <v>1282</v>
      </c>
      <c r="F1705" s="503"/>
      <c r="G1705" s="361" t="s">
        <v>62</v>
      </c>
      <c r="H1705" s="364">
        <v>1</v>
      </c>
      <c r="I1705" s="363">
        <v>593.80999999999995</v>
      </c>
      <c r="J1705" s="375">
        <v>593.80999999999995</v>
      </c>
    </row>
    <row r="1706" spans="1:10" ht="39.6" customHeight="1">
      <c r="A1706" s="378"/>
      <c r="B1706" s="381"/>
      <c r="C1706" s="381"/>
      <c r="D1706" s="381"/>
      <c r="E1706" s="381" t="s">
        <v>1213</v>
      </c>
      <c r="F1706" s="379">
        <v>23.99</v>
      </c>
      <c r="G1706" s="381" t="s">
        <v>1214</v>
      </c>
      <c r="H1706" s="379">
        <v>0</v>
      </c>
      <c r="I1706" s="381" t="s">
        <v>1215</v>
      </c>
      <c r="J1706" s="380">
        <v>23.99</v>
      </c>
    </row>
    <row r="1707" spans="1:10" ht="14.45" customHeight="1" thickBot="1">
      <c r="A1707" s="378"/>
      <c r="B1707" s="381"/>
      <c r="C1707" s="381"/>
      <c r="D1707" s="381"/>
      <c r="E1707" s="381" t="s">
        <v>1216</v>
      </c>
      <c r="F1707" s="379">
        <v>185.07</v>
      </c>
      <c r="G1707" s="381"/>
      <c r="H1707" s="525" t="s">
        <v>1217</v>
      </c>
      <c r="I1707" s="525"/>
      <c r="J1707" s="380">
        <v>827.23</v>
      </c>
    </row>
    <row r="1708" spans="1:10" ht="26.45" customHeight="1" thickTop="1">
      <c r="A1708" s="382"/>
      <c r="B1708" s="360"/>
      <c r="C1708" s="360"/>
      <c r="D1708" s="360"/>
      <c r="E1708" s="360"/>
      <c r="F1708" s="360"/>
      <c r="G1708" s="360"/>
      <c r="H1708" s="360"/>
      <c r="I1708" s="360"/>
      <c r="J1708" s="383"/>
    </row>
    <row r="1709" spans="1:10" ht="25.5" customHeight="1">
      <c r="A1709" s="319" t="s">
        <v>615</v>
      </c>
      <c r="B1709" s="355" t="s">
        <v>5</v>
      </c>
      <c r="C1709" s="370" t="s">
        <v>6</v>
      </c>
      <c r="D1709" s="370" t="s">
        <v>7</v>
      </c>
      <c r="E1709" s="523" t="s">
        <v>1181</v>
      </c>
      <c r="F1709" s="523"/>
      <c r="G1709" s="354" t="s">
        <v>8</v>
      </c>
      <c r="H1709" s="355" t="s">
        <v>9</v>
      </c>
      <c r="I1709" s="355" t="s">
        <v>10</v>
      </c>
      <c r="J1709" s="320" t="s">
        <v>12</v>
      </c>
    </row>
    <row r="1710" spans="1:10" ht="14.45" customHeight="1">
      <c r="A1710" s="323" t="s">
        <v>1182</v>
      </c>
      <c r="B1710" s="357" t="s">
        <v>616</v>
      </c>
      <c r="C1710" s="371" t="s">
        <v>20</v>
      </c>
      <c r="D1710" s="371" t="s">
        <v>617</v>
      </c>
      <c r="E1710" s="524" t="s">
        <v>1282</v>
      </c>
      <c r="F1710" s="524"/>
      <c r="G1710" s="356" t="s">
        <v>62</v>
      </c>
      <c r="H1710" s="359">
        <v>1</v>
      </c>
      <c r="I1710" s="358">
        <v>68.11</v>
      </c>
      <c r="J1710" s="373">
        <v>68.11</v>
      </c>
    </row>
    <row r="1711" spans="1:10" ht="14.45" customHeight="1">
      <c r="A1711" s="374" t="s">
        <v>1184</v>
      </c>
      <c r="B1711" s="362" t="s">
        <v>1757</v>
      </c>
      <c r="C1711" s="372" t="s">
        <v>20</v>
      </c>
      <c r="D1711" s="372" t="s">
        <v>1758</v>
      </c>
      <c r="E1711" s="503" t="s">
        <v>1187</v>
      </c>
      <c r="F1711" s="503"/>
      <c r="G1711" s="361" t="s">
        <v>28</v>
      </c>
      <c r="H1711" s="364">
        <v>0.31619999999999998</v>
      </c>
      <c r="I1711" s="363">
        <v>27.8</v>
      </c>
      <c r="J1711" s="375">
        <v>8.7899999999999991</v>
      </c>
    </row>
    <row r="1712" spans="1:10" ht="25.5">
      <c r="A1712" s="374" t="s">
        <v>1184</v>
      </c>
      <c r="B1712" s="362" t="s">
        <v>1245</v>
      </c>
      <c r="C1712" s="372" t="s">
        <v>20</v>
      </c>
      <c r="D1712" s="372" t="s">
        <v>1246</v>
      </c>
      <c r="E1712" s="503" t="s">
        <v>1187</v>
      </c>
      <c r="F1712" s="503"/>
      <c r="G1712" s="361" t="s">
        <v>28</v>
      </c>
      <c r="H1712" s="364">
        <v>9.9599999999999994E-2</v>
      </c>
      <c r="I1712" s="363">
        <v>23.48</v>
      </c>
      <c r="J1712" s="375">
        <v>2.33</v>
      </c>
    </row>
    <row r="1713" spans="1:10" ht="26.45" customHeight="1">
      <c r="A1713" s="376" t="s">
        <v>1200</v>
      </c>
      <c r="B1713" s="367" t="s">
        <v>2048</v>
      </c>
      <c r="C1713" s="365" t="s">
        <v>20</v>
      </c>
      <c r="D1713" s="365" t="s">
        <v>2049</v>
      </c>
      <c r="E1713" s="502" t="s">
        <v>1203</v>
      </c>
      <c r="F1713" s="502"/>
      <c r="G1713" s="366" t="s">
        <v>62</v>
      </c>
      <c r="H1713" s="369">
        <v>1</v>
      </c>
      <c r="I1713" s="368">
        <v>56.99</v>
      </c>
      <c r="J1713" s="377">
        <v>56.99</v>
      </c>
    </row>
    <row r="1714" spans="1:10" ht="26.45" customHeight="1">
      <c r="A1714" s="378"/>
      <c r="B1714" s="381"/>
      <c r="C1714" s="381"/>
      <c r="D1714" s="381"/>
      <c r="E1714" s="381" t="s">
        <v>1213</v>
      </c>
      <c r="F1714" s="379">
        <v>7.24</v>
      </c>
      <c r="G1714" s="381" t="s">
        <v>1214</v>
      </c>
      <c r="H1714" s="379">
        <v>0</v>
      </c>
      <c r="I1714" s="381" t="s">
        <v>1215</v>
      </c>
      <c r="J1714" s="380">
        <v>7.24</v>
      </c>
    </row>
    <row r="1715" spans="1:10" ht="26.45" customHeight="1" thickBot="1">
      <c r="A1715" s="378"/>
      <c r="B1715" s="381"/>
      <c r="C1715" s="381"/>
      <c r="D1715" s="381"/>
      <c r="E1715" s="381" t="s">
        <v>1216</v>
      </c>
      <c r="F1715" s="379">
        <v>19.62</v>
      </c>
      <c r="G1715" s="381"/>
      <c r="H1715" s="525" t="s">
        <v>1217</v>
      </c>
      <c r="I1715" s="525"/>
      <c r="J1715" s="380">
        <v>87.73</v>
      </c>
    </row>
    <row r="1716" spans="1:10" ht="14.45" customHeight="1" thickTop="1">
      <c r="A1716" s="382"/>
      <c r="B1716" s="360"/>
      <c r="C1716" s="360"/>
      <c r="D1716" s="360"/>
      <c r="E1716" s="360"/>
      <c r="F1716" s="360"/>
      <c r="G1716" s="360"/>
      <c r="H1716" s="360"/>
      <c r="I1716" s="360"/>
      <c r="J1716" s="383"/>
    </row>
    <row r="1717" spans="1:10" ht="25.5" customHeight="1">
      <c r="A1717" s="319" t="s">
        <v>618</v>
      </c>
      <c r="B1717" s="355" t="s">
        <v>5</v>
      </c>
      <c r="C1717" s="370" t="s">
        <v>6</v>
      </c>
      <c r="D1717" s="370" t="s">
        <v>7</v>
      </c>
      <c r="E1717" s="523" t="s">
        <v>1181</v>
      </c>
      <c r="F1717" s="523"/>
      <c r="G1717" s="354" t="s">
        <v>8</v>
      </c>
      <c r="H1717" s="355" t="s">
        <v>9</v>
      </c>
      <c r="I1717" s="355" t="s">
        <v>10</v>
      </c>
      <c r="J1717" s="320" t="s">
        <v>12</v>
      </c>
    </row>
    <row r="1718" spans="1:10" ht="14.45" customHeight="1">
      <c r="A1718" s="323" t="s">
        <v>1182</v>
      </c>
      <c r="B1718" s="357" t="s">
        <v>619</v>
      </c>
      <c r="C1718" s="371" t="s">
        <v>20</v>
      </c>
      <c r="D1718" s="371" t="s">
        <v>620</v>
      </c>
      <c r="E1718" s="524" t="s">
        <v>1282</v>
      </c>
      <c r="F1718" s="524"/>
      <c r="G1718" s="356" t="s">
        <v>62</v>
      </c>
      <c r="H1718" s="359">
        <v>1</v>
      </c>
      <c r="I1718" s="358">
        <v>44.3</v>
      </c>
      <c r="J1718" s="373">
        <v>44.3</v>
      </c>
    </row>
    <row r="1719" spans="1:10" ht="14.45" customHeight="1">
      <c r="A1719" s="374" t="s">
        <v>1184</v>
      </c>
      <c r="B1719" s="362" t="s">
        <v>1757</v>
      </c>
      <c r="C1719" s="372" t="s">
        <v>20</v>
      </c>
      <c r="D1719" s="372" t="s">
        <v>1758</v>
      </c>
      <c r="E1719" s="503" t="s">
        <v>1187</v>
      </c>
      <c r="F1719" s="503"/>
      <c r="G1719" s="361" t="s">
        <v>28</v>
      </c>
      <c r="H1719" s="364">
        <v>0.15359999999999999</v>
      </c>
      <c r="I1719" s="363">
        <v>27.8</v>
      </c>
      <c r="J1719" s="375">
        <v>4.2699999999999996</v>
      </c>
    </row>
    <row r="1720" spans="1:10" ht="26.45" customHeight="1">
      <c r="A1720" s="374" t="s">
        <v>1184</v>
      </c>
      <c r="B1720" s="362" t="s">
        <v>1245</v>
      </c>
      <c r="C1720" s="372" t="s">
        <v>20</v>
      </c>
      <c r="D1720" s="372" t="s">
        <v>1246</v>
      </c>
      <c r="E1720" s="503" t="s">
        <v>1187</v>
      </c>
      <c r="F1720" s="503"/>
      <c r="G1720" s="361" t="s">
        <v>28</v>
      </c>
      <c r="H1720" s="364">
        <v>4.8399999999999999E-2</v>
      </c>
      <c r="I1720" s="363">
        <v>23.48</v>
      </c>
      <c r="J1720" s="375">
        <v>1.1299999999999999</v>
      </c>
    </row>
    <row r="1721" spans="1:10" ht="26.45" customHeight="1">
      <c r="A1721" s="376" t="s">
        <v>1200</v>
      </c>
      <c r="B1721" s="367" t="s">
        <v>2050</v>
      </c>
      <c r="C1721" s="365" t="s">
        <v>20</v>
      </c>
      <c r="D1721" s="365" t="s">
        <v>2051</v>
      </c>
      <c r="E1721" s="502" t="s">
        <v>1203</v>
      </c>
      <c r="F1721" s="502"/>
      <c r="G1721" s="366" t="s">
        <v>62</v>
      </c>
      <c r="H1721" s="369">
        <v>1</v>
      </c>
      <c r="I1721" s="368">
        <v>38.9</v>
      </c>
      <c r="J1721" s="377">
        <v>38.9</v>
      </c>
    </row>
    <row r="1722" spans="1:10" ht="26.45" customHeight="1">
      <c r="A1722" s="378"/>
      <c r="B1722" s="381"/>
      <c r="C1722" s="381"/>
      <c r="D1722" s="381"/>
      <c r="E1722" s="381" t="s">
        <v>1213</v>
      </c>
      <c r="F1722" s="379">
        <v>3.51</v>
      </c>
      <c r="G1722" s="381" t="s">
        <v>1214</v>
      </c>
      <c r="H1722" s="379">
        <v>0</v>
      </c>
      <c r="I1722" s="381" t="s">
        <v>1215</v>
      </c>
      <c r="J1722" s="380">
        <v>3.51</v>
      </c>
    </row>
    <row r="1723" spans="1:10" ht="26.45" customHeight="1" thickBot="1">
      <c r="A1723" s="378"/>
      <c r="B1723" s="381"/>
      <c r="C1723" s="381"/>
      <c r="D1723" s="381"/>
      <c r="E1723" s="381" t="s">
        <v>1216</v>
      </c>
      <c r="F1723" s="379">
        <v>12.76</v>
      </c>
      <c r="G1723" s="381"/>
      <c r="H1723" s="525" t="s">
        <v>1217</v>
      </c>
      <c r="I1723" s="525"/>
      <c r="J1723" s="380">
        <v>57.06</v>
      </c>
    </row>
    <row r="1724" spans="1:10" ht="14.45" customHeight="1" thickTop="1">
      <c r="A1724" s="382"/>
      <c r="B1724" s="360"/>
      <c r="C1724" s="360"/>
      <c r="D1724" s="360"/>
      <c r="E1724" s="360"/>
      <c r="F1724" s="360"/>
      <c r="G1724" s="360"/>
      <c r="H1724" s="360"/>
      <c r="I1724" s="360"/>
      <c r="J1724" s="383"/>
    </row>
    <row r="1725" spans="1:10" ht="25.5" customHeight="1">
      <c r="A1725" s="319" t="s">
        <v>623</v>
      </c>
      <c r="B1725" s="355" t="s">
        <v>5</v>
      </c>
      <c r="C1725" s="370" t="s">
        <v>6</v>
      </c>
      <c r="D1725" s="370" t="s">
        <v>7</v>
      </c>
      <c r="E1725" s="523" t="s">
        <v>1181</v>
      </c>
      <c r="F1725" s="523"/>
      <c r="G1725" s="354" t="s">
        <v>8</v>
      </c>
      <c r="H1725" s="355" t="s">
        <v>9</v>
      </c>
      <c r="I1725" s="355" t="s">
        <v>10</v>
      </c>
      <c r="J1725" s="320" t="s">
        <v>12</v>
      </c>
    </row>
    <row r="1726" spans="1:10" ht="14.45" customHeight="1">
      <c r="A1726" s="323" t="s">
        <v>1182</v>
      </c>
      <c r="B1726" s="357" t="s">
        <v>624</v>
      </c>
      <c r="C1726" s="371" t="s">
        <v>20</v>
      </c>
      <c r="D1726" s="371" t="s">
        <v>625</v>
      </c>
      <c r="E1726" s="524" t="s">
        <v>1282</v>
      </c>
      <c r="F1726" s="524"/>
      <c r="G1726" s="356" t="s">
        <v>62</v>
      </c>
      <c r="H1726" s="359">
        <v>1</v>
      </c>
      <c r="I1726" s="358">
        <v>971.26</v>
      </c>
      <c r="J1726" s="373">
        <v>971.26</v>
      </c>
    </row>
    <row r="1727" spans="1:10" ht="14.45" customHeight="1">
      <c r="A1727" s="374" t="s">
        <v>1184</v>
      </c>
      <c r="B1727" s="362" t="s">
        <v>1747</v>
      </c>
      <c r="C1727" s="372" t="s">
        <v>20</v>
      </c>
      <c r="D1727" s="372" t="s">
        <v>1748</v>
      </c>
      <c r="E1727" s="503" t="s">
        <v>1187</v>
      </c>
      <c r="F1727" s="503"/>
      <c r="G1727" s="361" t="s">
        <v>28</v>
      </c>
      <c r="H1727" s="364">
        <v>1.4944</v>
      </c>
      <c r="I1727" s="363">
        <v>29.24</v>
      </c>
      <c r="J1727" s="375">
        <v>43.69</v>
      </c>
    </row>
    <row r="1728" spans="1:10" ht="26.45" customHeight="1">
      <c r="A1728" s="374" t="s">
        <v>1184</v>
      </c>
      <c r="B1728" s="362" t="s">
        <v>1245</v>
      </c>
      <c r="C1728" s="372" t="s">
        <v>20</v>
      </c>
      <c r="D1728" s="372" t="s">
        <v>1246</v>
      </c>
      <c r="E1728" s="503" t="s">
        <v>1187</v>
      </c>
      <c r="F1728" s="503"/>
      <c r="G1728" s="361" t="s">
        <v>28</v>
      </c>
      <c r="H1728" s="364">
        <v>0.98340000000000005</v>
      </c>
      <c r="I1728" s="363">
        <v>23.48</v>
      </c>
      <c r="J1728" s="375">
        <v>23.09</v>
      </c>
    </row>
    <row r="1729" spans="1:10" ht="26.45" customHeight="1">
      <c r="A1729" s="376" t="s">
        <v>1200</v>
      </c>
      <c r="B1729" s="367" t="s">
        <v>2052</v>
      </c>
      <c r="C1729" s="365" t="s">
        <v>20</v>
      </c>
      <c r="D1729" s="365" t="s">
        <v>2053</v>
      </c>
      <c r="E1729" s="502" t="s">
        <v>1203</v>
      </c>
      <c r="F1729" s="502"/>
      <c r="G1729" s="366" t="s">
        <v>101</v>
      </c>
      <c r="H1729" s="369">
        <v>0.52280000000000004</v>
      </c>
      <c r="I1729" s="368">
        <v>38.31</v>
      </c>
      <c r="J1729" s="377">
        <v>20.02</v>
      </c>
    </row>
    <row r="1730" spans="1:10" ht="26.45" customHeight="1">
      <c r="A1730" s="376" t="s">
        <v>1200</v>
      </c>
      <c r="B1730" s="367" t="s">
        <v>1616</v>
      </c>
      <c r="C1730" s="365" t="s">
        <v>20</v>
      </c>
      <c r="D1730" s="365" t="s">
        <v>1617</v>
      </c>
      <c r="E1730" s="502" t="s">
        <v>1203</v>
      </c>
      <c r="F1730" s="502"/>
      <c r="G1730" s="366" t="s">
        <v>62</v>
      </c>
      <c r="H1730" s="369">
        <v>6</v>
      </c>
      <c r="I1730" s="368">
        <v>1.22</v>
      </c>
      <c r="J1730" s="377">
        <v>7.32</v>
      </c>
    </row>
    <row r="1731" spans="1:10" ht="26.45" customHeight="1">
      <c r="A1731" s="376" t="s">
        <v>1200</v>
      </c>
      <c r="B1731" s="367" t="s">
        <v>2054</v>
      </c>
      <c r="C1731" s="365" t="s">
        <v>20</v>
      </c>
      <c r="D1731" s="365" t="s">
        <v>2055</v>
      </c>
      <c r="E1731" s="502" t="s">
        <v>1203</v>
      </c>
      <c r="F1731" s="502"/>
      <c r="G1731" s="366" t="s">
        <v>39</v>
      </c>
      <c r="H1731" s="369">
        <v>1.0049999999999999</v>
      </c>
      <c r="I1731" s="368">
        <v>830.18</v>
      </c>
      <c r="J1731" s="377">
        <v>834.33</v>
      </c>
    </row>
    <row r="1732" spans="1:10" ht="26.45" customHeight="1">
      <c r="A1732" s="376" t="s">
        <v>1200</v>
      </c>
      <c r="B1732" s="367" t="s">
        <v>2032</v>
      </c>
      <c r="C1732" s="365" t="s">
        <v>20</v>
      </c>
      <c r="D1732" s="365" t="s">
        <v>2033</v>
      </c>
      <c r="E1732" s="502" t="s">
        <v>1203</v>
      </c>
      <c r="F1732" s="502"/>
      <c r="G1732" s="366" t="s">
        <v>101</v>
      </c>
      <c r="H1732" s="369">
        <v>2.1100000000000001E-2</v>
      </c>
      <c r="I1732" s="368">
        <v>107.59</v>
      </c>
      <c r="J1732" s="377">
        <v>2.27</v>
      </c>
    </row>
    <row r="1733" spans="1:10" ht="14.45" customHeight="1">
      <c r="A1733" s="376" t="s">
        <v>1200</v>
      </c>
      <c r="B1733" s="367" t="s">
        <v>2056</v>
      </c>
      <c r="C1733" s="365" t="s">
        <v>20</v>
      </c>
      <c r="D1733" s="365" t="s">
        <v>2057</v>
      </c>
      <c r="E1733" s="502" t="s">
        <v>1203</v>
      </c>
      <c r="F1733" s="502"/>
      <c r="G1733" s="366" t="s">
        <v>62</v>
      </c>
      <c r="H1733" s="369">
        <v>2</v>
      </c>
      <c r="I1733" s="368">
        <v>20.27</v>
      </c>
      <c r="J1733" s="377">
        <v>40.54</v>
      </c>
    </row>
    <row r="1734" spans="1:10" ht="25.5" customHeight="1">
      <c r="A1734" s="378"/>
      <c r="B1734" s="381"/>
      <c r="C1734" s="381"/>
      <c r="D1734" s="381"/>
      <c r="E1734" s="381" t="s">
        <v>1213</v>
      </c>
      <c r="F1734" s="379">
        <v>42.49</v>
      </c>
      <c r="G1734" s="381" t="s">
        <v>1214</v>
      </c>
      <c r="H1734" s="379">
        <v>0</v>
      </c>
      <c r="I1734" s="381" t="s">
        <v>1215</v>
      </c>
      <c r="J1734" s="380">
        <v>42.49</v>
      </c>
    </row>
    <row r="1735" spans="1:10" ht="25.5" customHeight="1" thickBot="1">
      <c r="A1735" s="378"/>
      <c r="B1735" s="381"/>
      <c r="C1735" s="381"/>
      <c r="D1735" s="381"/>
      <c r="E1735" s="381" t="s">
        <v>1216</v>
      </c>
      <c r="F1735" s="379">
        <v>279.91000000000003</v>
      </c>
      <c r="G1735" s="381"/>
      <c r="H1735" s="525" t="s">
        <v>1217</v>
      </c>
      <c r="I1735" s="525"/>
      <c r="J1735" s="380">
        <v>1251.17</v>
      </c>
    </row>
    <row r="1736" spans="1:10" ht="25.5" customHeight="1" thickTop="1">
      <c r="A1736" s="382"/>
      <c r="B1736" s="360"/>
      <c r="C1736" s="360"/>
      <c r="D1736" s="360"/>
      <c r="E1736" s="360"/>
      <c r="F1736" s="360"/>
      <c r="G1736" s="360"/>
      <c r="H1736" s="360"/>
      <c r="I1736" s="360"/>
      <c r="J1736" s="383"/>
    </row>
    <row r="1737" spans="1:10" ht="26.45" customHeight="1">
      <c r="A1737" s="319" t="s">
        <v>628</v>
      </c>
      <c r="B1737" s="355" t="s">
        <v>5</v>
      </c>
      <c r="C1737" s="370" t="s">
        <v>6</v>
      </c>
      <c r="D1737" s="370" t="s">
        <v>7</v>
      </c>
      <c r="E1737" s="523" t="s">
        <v>1181</v>
      </c>
      <c r="F1737" s="523"/>
      <c r="G1737" s="354" t="s">
        <v>8</v>
      </c>
      <c r="H1737" s="355" t="s">
        <v>9</v>
      </c>
      <c r="I1737" s="355" t="s">
        <v>10</v>
      </c>
      <c r="J1737" s="320" t="s">
        <v>12</v>
      </c>
    </row>
    <row r="1738" spans="1:10" ht="26.45" customHeight="1">
      <c r="A1738" s="323" t="s">
        <v>1182</v>
      </c>
      <c r="B1738" s="357" t="s">
        <v>629</v>
      </c>
      <c r="C1738" s="371" t="s">
        <v>20</v>
      </c>
      <c r="D1738" s="371" t="s">
        <v>630</v>
      </c>
      <c r="E1738" s="524" t="s">
        <v>1282</v>
      </c>
      <c r="F1738" s="524"/>
      <c r="G1738" s="356" t="s">
        <v>62</v>
      </c>
      <c r="H1738" s="359">
        <v>1</v>
      </c>
      <c r="I1738" s="358">
        <v>59.14</v>
      </c>
      <c r="J1738" s="373">
        <v>59.14</v>
      </c>
    </row>
    <row r="1739" spans="1:10" ht="25.5">
      <c r="A1739" s="374" t="s">
        <v>1184</v>
      </c>
      <c r="B1739" s="362" t="s">
        <v>1757</v>
      </c>
      <c r="C1739" s="372" t="s">
        <v>20</v>
      </c>
      <c r="D1739" s="372" t="s">
        <v>1758</v>
      </c>
      <c r="E1739" s="503" t="s">
        <v>1187</v>
      </c>
      <c r="F1739" s="503"/>
      <c r="G1739" s="361" t="s">
        <v>28</v>
      </c>
      <c r="H1739" s="364">
        <v>0.1525</v>
      </c>
      <c r="I1739" s="363">
        <v>27.8</v>
      </c>
      <c r="J1739" s="375">
        <v>4.2300000000000004</v>
      </c>
    </row>
    <row r="1740" spans="1:10" ht="14.45" customHeight="1">
      <c r="A1740" s="374" t="s">
        <v>1184</v>
      </c>
      <c r="B1740" s="362" t="s">
        <v>1245</v>
      </c>
      <c r="C1740" s="372" t="s">
        <v>20</v>
      </c>
      <c r="D1740" s="372" t="s">
        <v>1246</v>
      </c>
      <c r="E1740" s="503" t="s">
        <v>1187</v>
      </c>
      <c r="F1740" s="503"/>
      <c r="G1740" s="361" t="s">
        <v>28</v>
      </c>
      <c r="H1740" s="364">
        <v>4.8099999999999997E-2</v>
      </c>
      <c r="I1740" s="363">
        <v>23.48</v>
      </c>
      <c r="J1740" s="375">
        <v>1.1200000000000001</v>
      </c>
    </row>
    <row r="1741" spans="1:10" ht="14.45" customHeight="1">
      <c r="A1741" s="376" t="s">
        <v>1200</v>
      </c>
      <c r="B1741" s="367" t="s">
        <v>2058</v>
      </c>
      <c r="C1741" s="365" t="s">
        <v>20</v>
      </c>
      <c r="D1741" s="365" t="s">
        <v>2059</v>
      </c>
      <c r="E1741" s="502" t="s">
        <v>1203</v>
      </c>
      <c r="F1741" s="502"/>
      <c r="G1741" s="366" t="s">
        <v>62</v>
      </c>
      <c r="H1741" s="369">
        <v>2.1000000000000001E-2</v>
      </c>
      <c r="I1741" s="368">
        <v>3.5</v>
      </c>
      <c r="J1741" s="377">
        <v>7.0000000000000007E-2</v>
      </c>
    </row>
    <row r="1742" spans="1:10" ht="26.45" customHeight="1">
      <c r="A1742" s="376" t="s">
        <v>1200</v>
      </c>
      <c r="B1742" s="367" t="s">
        <v>2060</v>
      </c>
      <c r="C1742" s="365" t="s">
        <v>20</v>
      </c>
      <c r="D1742" s="365" t="s">
        <v>2061</v>
      </c>
      <c r="E1742" s="502" t="s">
        <v>1203</v>
      </c>
      <c r="F1742" s="502"/>
      <c r="G1742" s="366" t="s">
        <v>62</v>
      </c>
      <c r="H1742" s="369">
        <v>1</v>
      </c>
      <c r="I1742" s="368">
        <v>53.72</v>
      </c>
      <c r="J1742" s="377">
        <v>53.72</v>
      </c>
    </row>
    <row r="1743" spans="1:10" ht="26.45" customHeight="1">
      <c r="A1743" s="378"/>
      <c r="B1743" s="381"/>
      <c r="C1743" s="381"/>
      <c r="D1743" s="381"/>
      <c r="E1743" s="381" t="s">
        <v>1213</v>
      </c>
      <c r="F1743" s="379">
        <v>3.49</v>
      </c>
      <c r="G1743" s="381" t="s">
        <v>1214</v>
      </c>
      <c r="H1743" s="379">
        <v>0</v>
      </c>
      <c r="I1743" s="381" t="s">
        <v>1215</v>
      </c>
      <c r="J1743" s="380">
        <v>3.49</v>
      </c>
    </row>
    <row r="1744" spans="1:10" ht="39.6" customHeight="1" thickBot="1">
      <c r="A1744" s="378"/>
      <c r="B1744" s="381"/>
      <c r="C1744" s="381"/>
      <c r="D1744" s="381"/>
      <c r="E1744" s="381" t="s">
        <v>1216</v>
      </c>
      <c r="F1744" s="379">
        <v>17.04</v>
      </c>
      <c r="G1744" s="381"/>
      <c r="H1744" s="525" t="s">
        <v>1217</v>
      </c>
      <c r="I1744" s="525"/>
      <c r="J1744" s="380">
        <v>76.180000000000007</v>
      </c>
    </row>
    <row r="1745" spans="1:10" ht="26.45" customHeight="1" thickTop="1">
      <c r="A1745" s="382"/>
      <c r="B1745" s="360"/>
      <c r="C1745" s="360"/>
      <c r="D1745" s="360"/>
      <c r="E1745" s="360"/>
      <c r="F1745" s="360"/>
      <c r="G1745" s="360"/>
      <c r="H1745" s="360"/>
      <c r="I1745" s="360"/>
      <c r="J1745" s="383"/>
    </row>
    <row r="1746" spans="1:10" ht="26.45" customHeight="1">
      <c r="A1746" s="319" t="s">
        <v>631</v>
      </c>
      <c r="B1746" s="355" t="s">
        <v>5</v>
      </c>
      <c r="C1746" s="370" t="s">
        <v>6</v>
      </c>
      <c r="D1746" s="370" t="s">
        <v>7</v>
      </c>
      <c r="E1746" s="523" t="s">
        <v>1181</v>
      </c>
      <c r="F1746" s="523"/>
      <c r="G1746" s="354" t="s">
        <v>8</v>
      </c>
      <c r="H1746" s="355" t="s">
        <v>9</v>
      </c>
      <c r="I1746" s="355" t="s">
        <v>10</v>
      </c>
      <c r="J1746" s="320" t="s">
        <v>12</v>
      </c>
    </row>
    <row r="1747" spans="1:10" ht="14.45" customHeight="1">
      <c r="A1747" s="323" t="s">
        <v>1182</v>
      </c>
      <c r="B1747" s="357" t="s">
        <v>632</v>
      </c>
      <c r="C1747" s="371" t="s">
        <v>20</v>
      </c>
      <c r="D1747" s="371" t="s">
        <v>633</v>
      </c>
      <c r="E1747" s="524" t="s">
        <v>1282</v>
      </c>
      <c r="F1747" s="524"/>
      <c r="G1747" s="356" t="s">
        <v>62</v>
      </c>
      <c r="H1747" s="359">
        <v>1</v>
      </c>
      <c r="I1747" s="358">
        <v>205.61</v>
      </c>
      <c r="J1747" s="373">
        <v>205.61</v>
      </c>
    </row>
    <row r="1748" spans="1:10" ht="25.5">
      <c r="A1748" s="374" t="s">
        <v>1184</v>
      </c>
      <c r="B1748" s="362" t="s">
        <v>1757</v>
      </c>
      <c r="C1748" s="372" t="s">
        <v>20</v>
      </c>
      <c r="D1748" s="372" t="s">
        <v>1758</v>
      </c>
      <c r="E1748" s="503" t="s">
        <v>1187</v>
      </c>
      <c r="F1748" s="503"/>
      <c r="G1748" s="361" t="s">
        <v>28</v>
      </c>
      <c r="H1748" s="364">
        <v>0.46300000000000002</v>
      </c>
      <c r="I1748" s="363">
        <v>27.8</v>
      </c>
      <c r="J1748" s="375">
        <v>12.87</v>
      </c>
    </row>
    <row r="1749" spans="1:10" ht="15" customHeight="1">
      <c r="A1749" s="374" t="s">
        <v>1184</v>
      </c>
      <c r="B1749" s="362" t="s">
        <v>1245</v>
      </c>
      <c r="C1749" s="372" t="s">
        <v>20</v>
      </c>
      <c r="D1749" s="372" t="s">
        <v>1246</v>
      </c>
      <c r="E1749" s="503" t="s">
        <v>1187</v>
      </c>
      <c r="F1749" s="503"/>
      <c r="G1749" s="361" t="s">
        <v>28</v>
      </c>
      <c r="H1749" s="364">
        <v>0.1459</v>
      </c>
      <c r="I1749" s="363">
        <v>23.48</v>
      </c>
      <c r="J1749" s="375">
        <v>3.42</v>
      </c>
    </row>
    <row r="1750" spans="1:10" ht="26.45" customHeight="1">
      <c r="A1750" s="376" t="s">
        <v>1200</v>
      </c>
      <c r="B1750" s="367" t="s">
        <v>2058</v>
      </c>
      <c r="C1750" s="365" t="s">
        <v>20</v>
      </c>
      <c r="D1750" s="365" t="s">
        <v>2059</v>
      </c>
      <c r="E1750" s="502" t="s">
        <v>1203</v>
      </c>
      <c r="F1750" s="502"/>
      <c r="G1750" s="366" t="s">
        <v>62</v>
      </c>
      <c r="H1750" s="369">
        <v>4.2000000000000003E-2</v>
      </c>
      <c r="I1750" s="368">
        <v>3.5</v>
      </c>
      <c r="J1750" s="377">
        <v>0.14000000000000001</v>
      </c>
    </row>
    <row r="1751" spans="1:10" ht="26.45" customHeight="1">
      <c r="A1751" s="376" t="s">
        <v>1200</v>
      </c>
      <c r="B1751" s="367" t="s">
        <v>2062</v>
      </c>
      <c r="C1751" s="365" t="s">
        <v>20</v>
      </c>
      <c r="D1751" s="365" t="s">
        <v>2063</v>
      </c>
      <c r="E1751" s="502" t="s">
        <v>1203</v>
      </c>
      <c r="F1751" s="502"/>
      <c r="G1751" s="366" t="s">
        <v>62</v>
      </c>
      <c r="H1751" s="369">
        <v>1</v>
      </c>
      <c r="I1751" s="368">
        <v>189.18</v>
      </c>
      <c r="J1751" s="377">
        <v>189.18</v>
      </c>
    </row>
    <row r="1752" spans="1:10" ht="14.45" customHeight="1">
      <c r="A1752" s="378"/>
      <c r="B1752" s="381"/>
      <c r="C1752" s="381"/>
      <c r="D1752" s="381"/>
      <c r="E1752" s="381" t="s">
        <v>1213</v>
      </c>
      <c r="F1752" s="379">
        <v>10.61</v>
      </c>
      <c r="G1752" s="381" t="s">
        <v>1214</v>
      </c>
      <c r="H1752" s="379">
        <v>0</v>
      </c>
      <c r="I1752" s="381" t="s">
        <v>1215</v>
      </c>
      <c r="J1752" s="380">
        <v>10.61</v>
      </c>
    </row>
    <row r="1753" spans="1:10" ht="25.5" customHeight="1" thickBot="1">
      <c r="A1753" s="378"/>
      <c r="B1753" s="381"/>
      <c r="C1753" s="381"/>
      <c r="D1753" s="381"/>
      <c r="E1753" s="381" t="s">
        <v>1216</v>
      </c>
      <c r="F1753" s="379">
        <v>59.25</v>
      </c>
      <c r="G1753" s="381"/>
      <c r="H1753" s="525" t="s">
        <v>1217</v>
      </c>
      <c r="I1753" s="525"/>
      <c r="J1753" s="380">
        <v>264.86</v>
      </c>
    </row>
    <row r="1754" spans="1:10" ht="25.5" customHeight="1" thickTop="1">
      <c r="A1754" s="382"/>
      <c r="B1754" s="360"/>
      <c r="C1754" s="360"/>
      <c r="D1754" s="360"/>
      <c r="E1754" s="360"/>
      <c r="F1754" s="360"/>
      <c r="G1754" s="360"/>
      <c r="H1754" s="360"/>
      <c r="I1754" s="360"/>
      <c r="J1754" s="383"/>
    </row>
    <row r="1755" spans="1:10" ht="26.45" customHeight="1">
      <c r="A1755" s="319" t="s">
        <v>634</v>
      </c>
      <c r="B1755" s="355" t="s">
        <v>5</v>
      </c>
      <c r="C1755" s="370" t="s">
        <v>6</v>
      </c>
      <c r="D1755" s="370" t="s">
        <v>7</v>
      </c>
      <c r="E1755" s="523" t="s">
        <v>1181</v>
      </c>
      <c r="F1755" s="523"/>
      <c r="G1755" s="354" t="s">
        <v>8</v>
      </c>
      <c r="H1755" s="355" t="s">
        <v>9</v>
      </c>
      <c r="I1755" s="355" t="s">
        <v>10</v>
      </c>
      <c r="J1755" s="320" t="s">
        <v>12</v>
      </c>
    </row>
    <row r="1756" spans="1:10" ht="26.45" customHeight="1">
      <c r="A1756" s="323" t="s">
        <v>1182</v>
      </c>
      <c r="B1756" s="357" t="s">
        <v>635</v>
      </c>
      <c r="C1756" s="371" t="s">
        <v>20</v>
      </c>
      <c r="D1756" s="371" t="s">
        <v>636</v>
      </c>
      <c r="E1756" s="524" t="s">
        <v>1282</v>
      </c>
      <c r="F1756" s="524"/>
      <c r="G1756" s="356" t="s">
        <v>62</v>
      </c>
      <c r="H1756" s="359">
        <v>1</v>
      </c>
      <c r="I1756" s="358">
        <v>77.59</v>
      </c>
      <c r="J1756" s="373">
        <v>77.59</v>
      </c>
    </row>
    <row r="1757" spans="1:10" ht="25.5">
      <c r="A1757" s="374" t="s">
        <v>1184</v>
      </c>
      <c r="B1757" s="362" t="s">
        <v>1757</v>
      </c>
      <c r="C1757" s="372" t="s">
        <v>20</v>
      </c>
      <c r="D1757" s="372" t="s">
        <v>1758</v>
      </c>
      <c r="E1757" s="503" t="s">
        <v>1187</v>
      </c>
      <c r="F1757" s="503"/>
      <c r="G1757" s="361" t="s">
        <v>28</v>
      </c>
      <c r="H1757" s="364">
        <v>0.16669999999999999</v>
      </c>
      <c r="I1757" s="363">
        <v>27.8</v>
      </c>
      <c r="J1757" s="375">
        <v>4.63</v>
      </c>
    </row>
    <row r="1758" spans="1:10" ht="14.45" customHeight="1">
      <c r="A1758" s="374" t="s">
        <v>1184</v>
      </c>
      <c r="B1758" s="362" t="s">
        <v>1245</v>
      </c>
      <c r="C1758" s="372" t="s">
        <v>20</v>
      </c>
      <c r="D1758" s="372" t="s">
        <v>1246</v>
      </c>
      <c r="E1758" s="503" t="s">
        <v>1187</v>
      </c>
      <c r="F1758" s="503"/>
      <c r="G1758" s="361" t="s">
        <v>28</v>
      </c>
      <c r="H1758" s="364">
        <v>5.2499999999999998E-2</v>
      </c>
      <c r="I1758" s="363">
        <v>23.48</v>
      </c>
      <c r="J1758" s="375">
        <v>1.23</v>
      </c>
    </row>
    <row r="1759" spans="1:10" ht="14.45" customHeight="1">
      <c r="A1759" s="376" t="s">
        <v>1200</v>
      </c>
      <c r="B1759" s="367" t="s">
        <v>2058</v>
      </c>
      <c r="C1759" s="365" t="s">
        <v>20</v>
      </c>
      <c r="D1759" s="365" t="s">
        <v>2059</v>
      </c>
      <c r="E1759" s="502" t="s">
        <v>1203</v>
      </c>
      <c r="F1759" s="502"/>
      <c r="G1759" s="366" t="s">
        <v>62</v>
      </c>
      <c r="H1759" s="369">
        <v>2.1000000000000001E-2</v>
      </c>
      <c r="I1759" s="368">
        <v>3.5</v>
      </c>
      <c r="J1759" s="377">
        <v>7.0000000000000007E-2</v>
      </c>
    </row>
    <row r="1760" spans="1:10" ht="15" customHeight="1">
      <c r="A1760" s="376" t="s">
        <v>1200</v>
      </c>
      <c r="B1760" s="367" t="s">
        <v>2064</v>
      </c>
      <c r="C1760" s="365" t="s">
        <v>20</v>
      </c>
      <c r="D1760" s="365" t="s">
        <v>2065</v>
      </c>
      <c r="E1760" s="502" t="s">
        <v>1203</v>
      </c>
      <c r="F1760" s="502"/>
      <c r="G1760" s="366" t="s">
        <v>62</v>
      </c>
      <c r="H1760" s="369">
        <v>1</v>
      </c>
      <c r="I1760" s="368">
        <v>71.66</v>
      </c>
      <c r="J1760" s="377">
        <v>71.66</v>
      </c>
    </row>
    <row r="1761" spans="1:10" ht="26.45" customHeight="1">
      <c r="A1761" s="378"/>
      <c r="B1761" s="381"/>
      <c r="C1761" s="381"/>
      <c r="D1761" s="381"/>
      <c r="E1761" s="381" t="s">
        <v>1213</v>
      </c>
      <c r="F1761" s="379">
        <v>3.82</v>
      </c>
      <c r="G1761" s="381" t="s">
        <v>1214</v>
      </c>
      <c r="H1761" s="379">
        <v>0</v>
      </c>
      <c r="I1761" s="381" t="s">
        <v>1215</v>
      </c>
      <c r="J1761" s="380">
        <v>3.82</v>
      </c>
    </row>
    <row r="1762" spans="1:10" ht="26.45" customHeight="1" thickBot="1">
      <c r="A1762" s="378"/>
      <c r="B1762" s="381"/>
      <c r="C1762" s="381"/>
      <c r="D1762" s="381"/>
      <c r="E1762" s="381" t="s">
        <v>1216</v>
      </c>
      <c r="F1762" s="379">
        <v>22.36</v>
      </c>
      <c r="G1762" s="381"/>
      <c r="H1762" s="525" t="s">
        <v>1217</v>
      </c>
      <c r="I1762" s="525"/>
      <c r="J1762" s="380">
        <v>99.95</v>
      </c>
    </row>
    <row r="1763" spans="1:10" ht="26.45" customHeight="1" thickTop="1">
      <c r="A1763" s="382"/>
      <c r="B1763" s="360"/>
      <c r="C1763" s="360"/>
      <c r="D1763" s="360"/>
      <c r="E1763" s="360"/>
      <c r="F1763" s="360"/>
      <c r="G1763" s="360"/>
      <c r="H1763" s="360"/>
      <c r="I1763" s="360"/>
      <c r="J1763" s="383"/>
    </row>
    <row r="1764" spans="1:10" ht="25.5" customHeight="1">
      <c r="A1764" s="319" t="s">
        <v>637</v>
      </c>
      <c r="B1764" s="355" t="s">
        <v>5</v>
      </c>
      <c r="C1764" s="370" t="s">
        <v>6</v>
      </c>
      <c r="D1764" s="370" t="s">
        <v>7</v>
      </c>
      <c r="E1764" s="523" t="s">
        <v>1181</v>
      </c>
      <c r="F1764" s="523"/>
      <c r="G1764" s="354" t="s">
        <v>8</v>
      </c>
      <c r="H1764" s="355" t="s">
        <v>9</v>
      </c>
      <c r="I1764" s="355" t="s">
        <v>10</v>
      </c>
      <c r="J1764" s="320" t="s">
        <v>12</v>
      </c>
    </row>
    <row r="1765" spans="1:10" ht="14.45" customHeight="1">
      <c r="A1765" s="323" t="s">
        <v>1182</v>
      </c>
      <c r="B1765" s="357" t="s">
        <v>638</v>
      </c>
      <c r="C1765" s="371" t="s">
        <v>20</v>
      </c>
      <c r="D1765" s="371" t="s">
        <v>639</v>
      </c>
      <c r="E1765" s="524" t="s">
        <v>1469</v>
      </c>
      <c r="F1765" s="524"/>
      <c r="G1765" s="356" t="s">
        <v>62</v>
      </c>
      <c r="H1765" s="359">
        <v>1</v>
      </c>
      <c r="I1765" s="358">
        <v>29.78</v>
      </c>
      <c r="J1765" s="373">
        <v>29.78</v>
      </c>
    </row>
    <row r="1766" spans="1:10" ht="25.5">
      <c r="A1766" s="374" t="s">
        <v>1184</v>
      </c>
      <c r="B1766" s="362" t="s">
        <v>1755</v>
      </c>
      <c r="C1766" s="372" t="s">
        <v>20</v>
      </c>
      <c r="D1766" s="372" t="s">
        <v>1756</v>
      </c>
      <c r="E1766" s="503" t="s">
        <v>1187</v>
      </c>
      <c r="F1766" s="503"/>
      <c r="G1766" s="361" t="s">
        <v>28</v>
      </c>
      <c r="H1766" s="364">
        <v>0.11020000000000001</v>
      </c>
      <c r="I1766" s="363">
        <v>23.38</v>
      </c>
      <c r="J1766" s="375">
        <v>2.57</v>
      </c>
    </row>
    <row r="1767" spans="1:10" ht="15" customHeight="1">
      <c r="A1767" s="374" t="s">
        <v>1184</v>
      </c>
      <c r="B1767" s="362" t="s">
        <v>1757</v>
      </c>
      <c r="C1767" s="372" t="s">
        <v>20</v>
      </c>
      <c r="D1767" s="372" t="s">
        <v>1758</v>
      </c>
      <c r="E1767" s="503" t="s">
        <v>1187</v>
      </c>
      <c r="F1767" s="503"/>
      <c r="G1767" s="361" t="s">
        <v>28</v>
      </c>
      <c r="H1767" s="364">
        <v>0.11020000000000001</v>
      </c>
      <c r="I1767" s="363">
        <v>27.8</v>
      </c>
      <c r="J1767" s="375">
        <v>3.06</v>
      </c>
    </row>
    <row r="1768" spans="1:10">
      <c r="A1768" s="376" t="s">
        <v>1200</v>
      </c>
      <c r="B1768" s="367" t="s">
        <v>1812</v>
      </c>
      <c r="C1768" s="365" t="s">
        <v>20</v>
      </c>
      <c r="D1768" s="365" t="s">
        <v>1813</v>
      </c>
      <c r="E1768" s="502" t="s">
        <v>1203</v>
      </c>
      <c r="F1768" s="502"/>
      <c r="G1768" s="366" t="s">
        <v>62</v>
      </c>
      <c r="H1768" s="369">
        <v>1.06E-2</v>
      </c>
      <c r="I1768" s="368">
        <v>12.9</v>
      </c>
      <c r="J1768" s="377">
        <v>0.13</v>
      </c>
    </row>
    <row r="1769" spans="1:10" ht="14.45" customHeight="1">
      <c r="A1769" s="376" t="s">
        <v>1200</v>
      </c>
      <c r="B1769" s="367" t="s">
        <v>2066</v>
      </c>
      <c r="C1769" s="365" t="s">
        <v>20</v>
      </c>
      <c r="D1769" s="365" t="s">
        <v>2067</v>
      </c>
      <c r="E1769" s="502" t="s">
        <v>1203</v>
      </c>
      <c r="F1769" s="502"/>
      <c r="G1769" s="366" t="s">
        <v>62</v>
      </c>
      <c r="H1769" s="369">
        <v>1</v>
      </c>
      <c r="I1769" s="368">
        <v>24.02</v>
      </c>
      <c r="J1769" s="377">
        <v>24.02</v>
      </c>
    </row>
    <row r="1770" spans="1:10" ht="38.25" customHeight="1">
      <c r="A1770" s="378"/>
      <c r="B1770" s="381"/>
      <c r="C1770" s="381"/>
      <c r="D1770" s="381"/>
      <c r="E1770" s="381" t="s">
        <v>1213</v>
      </c>
      <c r="F1770" s="379">
        <v>3.61</v>
      </c>
      <c r="G1770" s="381" t="s">
        <v>1214</v>
      </c>
      <c r="H1770" s="379">
        <v>0</v>
      </c>
      <c r="I1770" s="381" t="s">
        <v>1215</v>
      </c>
      <c r="J1770" s="380">
        <v>3.61</v>
      </c>
    </row>
    <row r="1771" spans="1:10" ht="14.45" customHeight="1" thickBot="1">
      <c r="A1771" s="378"/>
      <c r="B1771" s="381"/>
      <c r="C1771" s="381"/>
      <c r="D1771" s="381"/>
      <c r="E1771" s="381" t="s">
        <v>1216</v>
      </c>
      <c r="F1771" s="379">
        <v>8.58</v>
      </c>
      <c r="G1771" s="381"/>
      <c r="H1771" s="525" t="s">
        <v>1217</v>
      </c>
      <c r="I1771" s="525"/>
      <c r="J1771" s="380">
        <v>38.36</v>
      </c>
    </row>
    <row r="1772" spans="1:10" ht="26.45" customHeight="1" thickTop="1">
      <c r="A1772" s="382"/>
      <c r="B1772" s="360"/>
      <c r="C1772" s="360"/>
      <c r="D1772" s="360"/>
      <c r="E1772" s="360"/>
      <c r="F1772" s="360"/>
      <c r="G1772" s="360"/>
      <c r="H1772" s="360"/>
      <c r="I1772" s="360"/>
      <c r="J1772" s="383"/>
    </row>
    <row r="1773" spans="1:10" ht="26.45" customHeight="1">
      <c r="A1773" s="319" t="s">
        <v>640</v>
      </c>
      <c r="B1773" s="355" t="s">
        <v>5</v>
      </c>
      <c r="C1773" s="370" t="s">
        <v>6</v>
      </c>
      <c r="D1773" s="370" t="s">
        <v>7</v>
      </c>
      <c r="E1773" s="523" t="s">
        <v>1181</v>
      </c>
      <c r="F1773" s="523"/>
      <c r="G1773" s="354" t="s">
        <v>8</v>
      </c>
      <c r="H1773" s="355" t="s">
        <v>9</v>
      </c>
      <c r="I1773" s="355" t="s">
        <v>10</v>
      </c>
      <c r="J1773" s="320" t="s">
        <v>12</v>
      </c>
    </row>
    <row r="1774" spans="1:10" ht="26.45" customHeight="1">
      <c r="A1774" s="323" t="s">
        <v>1182</v>
      </c>
      <c r="B1774" s="357" t="s">
        <v>641</v>
      </c>
      <c r="C1774" s="371" t="s">
        <v>20</v>
      </c>
      <c r="D1774" s="371" t="s">
        <v>642</v>
      </c>
      <c r="E1774" s="524" t="s">
        <v>1469</v>
      </c>
      <c r="F1774" s="524"/>
      <c r="G1774" s="356" t="s">
        <v>62</v>
      </c>
      <c r="H1774" s="359">
        <v>1</v>
      </c>
      <c r="I1774" s="358">
        <v>45.67</v>
      </c>
      <c r="J1774" s="373">
        <v>45.67</v>
      </c>
    </row>
    <row r="1775" spans="1:10" ht="14.45" customHeight="1">
      <c r="A1775" s="374" t="s">
        <v>1184</v>
      </c>
      <c r="B1775" s="362" t="s">
        <v>1755</v>
      </c>
      <c r="C1775" s="372" t="s">
        <v>20</v>
      </c>
      <c r="D1775" s="372" t="s">
        <v>1756</v>
      </c>
      <c r="E1775" s="503" t="s">
        <v>1187</v>
      </c>
      <c r="F1775" s="503"/>
      <c r="G1775" s="361" t="s">
        <v>28</v>
      </c>
      <c r="H1775" s="364">
        <v>0.14849999999999999</v>
      </c>
      <c r="I1775" s="363">
        <v>23.38</v>
      </c>
      <c r="J1775" s="375">
        <v>3.47</v>
      </c>
    </row>
    <row r="1776" spans="1:10" ht="26.45" customHeight="1">
      <c r="A1776" s="374" t="s">
        <v>1184</v>
      </c>
      <c r="B1776" s="362" t="s">
        <v>1757</v>
      </c>
      <c r="C1776" s="372" t="s">
        <v>20</v>
      </c>
      <c r="D1776" s="372" t="s">
        <v>1758</v>
      </c>
      <c r="E1776" s="503" t="s">
        <v>1187</v>
      </c>
      <c r="F1776" s="503"/>
      <c r="G1776" s="361" t="s">
        <v>28</v>
      </c>
      <c r="H1776" s="364">
        <v>0.14849999999999999</v>
      </c>
      <c r="I1776" s="363">
        <v>27.8</v>
      </c>
      <c r="J1776" s="375">
        <v>4.12</v>
      </c>
    </row>
    <row r="1777" spans="1:10">
      <c r="A1777" s="376" t="s">
        <v>1200</v>
      </c>
      <c r="B1777" s="367" t="s">
        <v>1812</v>
      </c>
      <c r="C1777" s="365" t="s">
        <v>20</v>
      </c>
      <c r="D1777" s="365" t="s">
        <v>1813</v>
      </c>
      <c r="E1777" s="502" t="s">
        <v>1203</v>
      </c>
      <c r="F1777" s="502"/>
      <c r="G1777" s="366" t="s">
        <v>62</v>
      </c>
      <c r="H1777" s="369">
        <v>1.32E-2</v>
      </c>
      <c r="I1777" s="368">
        <v>12.9</v>
      </c>
      <c r="J1777" s="377">
        <v>0.17</v>
      </c>
    </row>
    <row r="1778" spans="1:10" ht="15" customHeight="1">
      <c r="A1778" s="376" t="s">
        <v>1200</v>
      </c>
      <c r="B1778" s="367" t="s">
        <v>2068</v>
      </c>
      <c r="C1778" s="365" t="s">
        <v>20</v>
      </c>
      <c r="D1778" s="365" t="s">
        <v>2069</v>
      </c>
      <c r="E1778" s="502" t="s">
        <v>1203</v>
      </c>
      <c r="F1778" s="502"/>
      <c r="G1778" s="366" t="s">
        <v>62</v>
      </c>
      <c r="H1778" s="369">
        <v>1</v>
      </c>
      <c r="I1778" s="368">
        <v>37.909999999999997</v>
      </c>
      <c r="J1778" s="377">
        <v>37.909999999999997</v>
      </c>
    </row>
    <row r="1779" spans="1:10" ht="38.25" customHeight="1">
      <c r="A1779" s="378"/>
      <c r="B1779" s="381"/>
      <c r="C1779" s="381"/>
      <c r="D1779" s="381"/>
      <c r="E1779" s="381" t="s">
        <v>1213</v>
      </c>
      <c r="F1779" s="379">
        <v>4.8600000000000003</v>
      </c>
      <c r="G1779" s="381" t="s">
        <v>1214</v>
      </c>
      <c r="H1779" s="379">
        <v>0</v>
      </c>
      <c r="I1779" s="381" t="s">
        <v>1215</v>
      </c>
      <c r="J1779" s="380">
        <v>4.8600000000000003</v>
      </c>
    </row>
    <row r="1780" spans="1:10" ht="14.45" customHeight="1" thickBot="1">
      <c r="A1780" s="378"/>
      <c r="B1780" s="381"/>
      <c r="C1780" s="381"/>
      <c r="D1780" s="381"/>
      <c r="E1780" s="381" t="s">
        <v>1216</v>
      </c>
      <c r="F1780" s="379">
        <v>13.16</v>
      </c>
      <c r="G1780" s="381"/>
      <c r="H1780" s="525" t="s">
        <v>1217</v>
      </c>
      <c r="I1780" s="525"/>
      <c r="J1780" s="380">
        <v>58.83</v>
      </c>
    </row>
    <row r="1781" spans="1:10" ht="14.45" customHeight="1" thickTop="1">
      <c r="A1781" s="382"/>
      <c r="B1781" s="360"/>
      <c r="C1781" s="360"/>
      <c r="D1781" s="360"/>
      <c r="E1781" s="360"/>
      <c r="F1781" s="360"/>
      <c r="G1781" s="360"/>
      <c r="H1781" s="360"/>
      <c r="I1781" s="360"/>
      <c r="J1781" s="383"/>
    </row>
    <row r="1782" spans="1:10" ht="25.5" customHeight="1">
      <c r="A1782" s="319" t="s">
        <v>643</v>
      </c>
      <c r="B1782" s="355" t="s">
        <v>5</v>
      </c>
      <c r="C1782" s="370" t="s">
        <v>6</v>
      </c>
      <c r="D1782" s="370" t="s">
        <v>7</v>
      </c>
      <c r="E1782" s="523" t="s">
        <v>1181</v>
      </c>
      <c r="F1782" s="523"/>
      <c r="G1782" s="354" t="s">
        <v>8</v>
      </c>
      <c r="H1782" s="355" t="s">
        <v>9</v>
      </c>
      <c r="I1782" s="355" t="s">
        <v>10</v>
      </c>
      <c r="J1782" s="320" t="s">
        <v>12</v>
      </c>
    </row>
    <row r="1783" spans="1:10" ht="26.45" customHeight="1">
      <c r="A1783" s="323" t="s">
        <v>1182</v>
      </c>
      <c r="B1783" s="357" t="s">
        <v>644</v>
      </c>
      <c r="C1783" s="371" t="s">
        <v>20</v>
      </c>
      <c r="D1783" s="371" t="s">
        <v>645</v>
      </c>
      <c r="E1783" s="524" t="s">
        <v>1469</v>
      </c>
      <c r="F1783" s="524"/>
      <c r="G1783" s="356" t="s">
        <v>62</v>
      </c>
      <c r="H1783" s="359">
        <v>1</v>
      </c>
      <c r="I1783" s="358">
        <v>78.930000000000007</v>
      </c>
      <c r="J1783" s="373">
        <v>78.930000000000007</v>
      </c>
    </row>
    <row r="1784" spans="1:10" ht="26.45" customHeight="1">
      <c r="A1784" s="374" t="s">
        <v>1184</v>
      </c>
      <c r="B1784" s="362" t="s">
        <v>1755</v>
      </c>
      <c r="C1784" s="372" t="s">
        <v>20</v>
      </c>
      <c r="D1784" s="372" t="s">
        <v>1756</v>
      </c>
      <c r="E1784" s="503" t="s">
        <v>1187</v>
      </c>
      <c r="F1784" s="503"/>
      <c r="G1784" s="361" t="s">
        <v>28</v>
      </c>
      <c r="H1784" s="364">
        <v>0.26329999999999998</v>
      </c>
      <c r="I1784" s="363">
        <v>23.38</v>
      </c>
      <c r="J1784" s="375">
        <v>6.15</v>
      </c>
    </row>
    <row r="1785" spans="1:10" ht="26.45" customHeight="1">
      <c r="A1785" s="374" t="s">
        <v>1184</v>
      </c>
      <c r="B1785" s="362" t="s">
        <v>1757</v>
      </c>
      <c r="C1785" s="372" t="s">
        <v>20</v>
      </c>
      <c r="D1785" s="372" t="s">
        <v>1758</v>
      </c>
      <c r="E1785" s="503" t="s">
        <v>1187</v>
      </c>
      <c r="F1785" s="503"/>
      <c r="G1785" s="361" t="s">
        <v>28</v>
      </c>
      <c r="H1785" s="364">
        <v>0.26329999999999998</v>
      </c>
      <c r="I1785" s="363">
        <v>27.8</v>
      </c>
      <c r="J1785" s="375">
        <v>7.31</v>
      </c>
    </row>
    <row r="1786" spans="1:10" ht="26.45" customHeight="1">
      <c r="A1786" s="376" t="s">
        <v>1200</v>
      </c>
      <c r="B1786" s="367" t="s">
        <v>1812</v>
      </c>
      <c r="C1786" s="365" t="s">
        <v>20</v>
      </c>
      <c r="D1786" s="365" t="s">
        <v>1813</v>
      </c>
      <c r="E1786" s="502" t="s">
        <v>1203</v>
      </c>
      <c r="F1786" s="502"/>
      <c r="G1786" s="366" t="s">
        <v>62</v>
      </c>
      <c r="H1786" s="369">
        <v>1.9199999999999998E-2</v>
      </c>
      <c r="I1786" s="368">
        <v>12.9</v>
      </c>
      <c r="J1786" s="377">
        <v>0.24</v>
      </c>
    </row>
    <row r="1787" spans="1:10" ht="26.45" customHeight="1">
      <c r="A1787" s="376" t="s">
        <v>1200</v>
      </c>
      <c r="B1787" s="367" t="s">
        <v>2070</v>
      </c>
      <c r="C1787" s="365" t="s">
        <v>20</v>
      </c>
      <c r="D1787" s="365" t="s">
        <v>2071</v>
      </c>
      <c r="E1787" s="502" t="s">
        <v>1203</v>
      </c>
      <c r="F1787" s="502"/>
      <c r="G1787" s="366" t="s">
        <v>62</v>
      </c>
      <c r="H1787" s="369">
        <v>1</v>
      </c>
      <c r="I1787" s="368">
        <v>65.23</v>
      </c>
      <c r="J1787" s="377">
        <v>65.23</v>
      </c>
    </row>
    <row r="1788" spans="1:10" ht="25.5" customHeight="1">
      <c r="A1788" s="378"/>
      <c r="B1788" s="381"/>
      <c r="C1788" s="381"/>
      <c r="D1788" s="381"/>
      <c r="E1788" s="381" t="s">
        <v>1213</v>
      </c>
      <c r="F1788" s="379">
        <v>8.6300000000000008</v>
      </c>
      <c r="G1788" s="381" t="s">
        <v>1214</v>
      </c>
      <c r="H1788" s="379">
        <v>0</v>
      </c>
      <c r="I1788" s="381" t="s">
        <v>1215</v>
      </c>
      <c r="J1788" s="380">
        <v>8.6300000000000008</v>
      </c>
    </row>
    <row r="1789" spans="1:10" ht="13.9" customHeight="1" thickBot="1">
      <c r="A1789" s="378"/>
      <c r="B1789" s="381"/>
      <c r="C1789" s="381"/>
      <c r="D1789" s="381"/>
      <c r="E1789" s="381" t="s">
        <v>1216</v>
      </c>
      <c r="F1789" s="379">
        <v>22.74</v>
      </c>
      <c r="G1789" s="381"/>
      <c r="H1789" s="525" t="s">
        <v>1217</v>
      </c>
      <c r="I1789" s="525"/>
      <c r="J1789" s="380">
        <v>101.67</v>
      </c>
    </row>
    <row r="1790" spans="1:10" ht="38.25" customHeight="1" thickTop="1">
      <c r="A1790" s="382"/>
      <c r="B1790" s="360"/>
      <c r="C1790" s="360"/>
      <c r="D1790" s="360"/>
      <c r="E1790" s="360"/>
      <c r="F1790" s="360"/>
      <c r="G1790" s="360"/>
      <c r="H1790" s="360"/>
      <c r="I1790" s="360"/>
      <c r="J1790" s="383"/>
    </row>
    <row r="1791" spans="1:10" ht="14.45" customHeight="1">
      <c r="A1791" s="319" t="s">
        <v>646</v>
      </c>
      <c r="B1791" s="355" t="s">
        <v>5</v>
      </c>
      <c r="C1791" s="370" t="s">
        <v>6</v>
      </c>
      <c r="D1791" s="370" t="s">
        <v>7</v>
      </c>
      <c r="E1791" s="523" t="s">
        <v>1181</v>
      </c>
      <c r="F1791" s="523"/>
      <c r="G1791" s="354" t="s">
        <v>8</v>
      </c>
      <c r="H1791" s="355" t="s">
        <v>9</v>
      </c>
      <c r="I1791" s="355" t="s">
        <v>10</v>
      </c>
      <c r="J1791" s="320" t="s">
        <v>12</v>
      </c>
    </row>
    <row r="1792" spans="1:10" ht="25.5" customHeight="1">
      <c r="A1792" s="323" t="s">
        <v>1182</v>
      </c>
      <c r="B1792" s="357" t="s">
        <v>647</v>
      </c>
      <c r="C1792" s="371" t="s">
        <v>20</v>
      </c>
      <c r="D1792" s="371" t="s">
        <v>648</v>
      </c>
      <c r="E1792" s="524" t="s">
        <v>1469</v>
      </c>
      <c r="F1792" s="524"/>
      <c r="G1792" s="356" t="s">
        <v>62</v>
      </c>
      <c r="H1792" s="359">
        <v>1</v>
      </c>
      <c r="I1792" s="358">
        <v>70.040000000000006</v>
      </c>
      <c r="J1792" s="373">
        <v>70.040000000000006</v>
      </c>
    </row>
    <row r="1793" spans="1:10" ht="26.45" customHeight="1">
      <c r="A1793" s="374" t="s">
        <v>1184</v>
      </c>
      <c r="B1793" s="362" t="s">
        <v>1755</v>
      </c>
      <c r="C1793" s="372" t="s">
        <v>20</v>
      </c>
      <c r="D1793" s="372" t="s">
        <v>1756</v>
      </c>
      <c r="E1793" s="503" t="s">
        <v>1187</v>
      </c>
      <c r="F1793" s="503"/>
      <c r="G1793" s="361" t="s">
        <v>28</v>
      </c>
      <c r="H1793" s="364">
        <v>0.22120000000000001</v>
      </c>
      <c r="I1793" s="363">
        <v>23.38</v>
      </c>
      <c r="J1793" s="375">
        <v>5.17</v>
      </c>
    </row>
    <row r="1794" spans="1:10" ht="39.6" customHeight="1">
      <c r="A1794" s="374" t="s">
        <v>1184</v>
      </c>
      <c r="B1794" s="362" t="s">
        <v>1757</v>
      </c>
      <c r="C1794" s="372" t="s">
        <v>20</v>
      </c>
      <c r="D1794" s="372" t="s">
        <v>1758</v>
      </c>
      <c r="E1794" s="503" t="s">
        <v>1187</v>
      </c>
      <c r="F1794" s="503"/>
      <c r="G1794" s="361" t="s">
        <v>28</v>
      </c>
      <c r="H1794" s="364">
        <v>0.22120000000000001</v>
      </c>
      <c r="I1794" s="363">
        <v>27.8</v>
      </c>
      <c r="J1794" s="375">
        <v>6.14</v>
      </c>
    </row>
    <row r="1795" spans="1:10" ht="26.45" customHeight="1">
      <c r="A1795" s="376" t="s">
        <v>1200</v>
      </c>
      <c r="B1795" s="367" t="s">
        <v>1812</v>
      </c>
      <c r="C1795" s="365" t="s">
        <v>20</v>
      </c>
      <c r="D1795" s="365" t="s">
        <v>1813</v>
      </c>
      <c r="E1795" s="502" t="s">
        <v>1203</v>
      </c>
      <c r="F1795" s="502"/>
      <c r="G1795" s="366" t="s">
        <v>62</v>
      </c>
      <c r="H1795" s="369">
        <v>1.06E-2</v>
      </c>
      <c r="I1795" s="368">
        <v>12.9</v>
      </c>
      <c r="J1795" s="377">
        <v>0.13</v>
      </c>
    </row>
    <row r="1796" spans="1:10" ht="26.45" customHeight="1">
      <c r="A1796" s="376" t="s">
        <v>1200</v>
      </c>
      <c r="B1796" s="367" t="s">
        <v>2072</v>
      </c>
      <c r="C1796" s="365" t="s">
        <v>20</v>
      </c>
      <c r="D1796" s="365" t="s">
        <v>2073</v>
      </c>
      <c r="E1796" s="502" t="s">
        <v>1203</v>
      </c>
      <c r="F1796" s="502"/>
      <c r="G1796" s="366" t="s">
        <v>62</v>
      </c>
      <c r="H1796" s="369">
        <v>1</v>
      </c>
      <c r="I1796" s="368">
        <v>58.6</v>
      </c>
      <c r="J1796" s="377">
        <v>58.6</v>
      </c>
    </row>
    <row r="1797" spans="1:10" ht="52.9" customHeight="1">
      <c r="A1797" s="378"/>
      <c r="B1797" s="381"/>
      <c r="C1797" s="381"/>
      <c r="D1797" s="381"/>
      <c r="E1797" s="381" t="s">
        <v>1213</v>
      </c>
      <c r="F1797" s="379">
        <v>7.24</v>
      </c>
      <c r="G1797" s="381" t="s">
        <v>1214</v>
      </c>
      <c r="H1797" s="379">
        <v>0</v>
      </c>
      <c r="I1797" s="381" t="s">
        <v>1215</v>
      </c>
      <c r="J1797" s="380">
        <v>7.24</v>
      </c>
    </row>
    <row r="1798" spans="1:10" ht="52.9" customHeight="1" thickBot="1">
      <c r="A1798" s="378"/>
      <c r="B1798" s="381"/>
      <c r="C1798" s="381"/>
      <c r="D1798" s="381"/>
      <c r="E1798" s="381" t="s">
        <v>1216</v>
      </c>
      <c r="F1798" s="379">
        <v>20.18</v>
      </c>
      <c r="G1798" s="381"/>
      <c r="H1798" s="525" t="s">
        <v>1217</v>
      </c>
      <c r="I1798" s="525"/>
      <c r="J1798" s="380">
        <v>90.22</v>
      </c>
    </row>
    <row r="1799" spans="1:10" ht="25.5" customHeight="1" thickTop="1">
      <c r="A1799" s="382"/>
      <c r="B1799" s="360"/>
      <c r="C1799" s="360"/>
      <c r="D1799" s="360"/>
      <c r="E1799" s="360"/>
      <c r="F1799" s="360"/>
      <c r="G1799" s="360"/>
      <c r="H1799" s="360"/>
      <c r="I1799" s="360"/>
      <c r="J1799" s="383"/>
    </row>
    <row r="1800" spans="1:10" ht="26.45" customHeight="1">
      <c r="A1800" s="319" t="s">
        <v>649</v>
      </c>
      <c r="B1800" s="355" t="s">
        <v>5</v>
      </c>
      <c r="C1800" s="370" t="s">
        <v>6</v>
      </c>
      <c r="D1800" s="370" t="s">
        <v>7</v>
      </c>
      <c r="E1800" s="523" t="s">
        <v>1181</v>
      </c>
      <c r="F1800" s="523"/>
      <c r="G1800" s="354" t="s">
        <v>8</v>
      </c>
      <c r="H1800" s="355" t="s">
        <v>9</v>
      </c>
      <c r="I1800" s="355" t="s">
        <v>10</v>
      </c>
      <c r="J1800" s="320" t="s">
        <v>12</v>
      </c>
    </row>
    <row r="1801" spans="1:10" ht="26.45" customHeight="1">
      <c r="A1801" s="323" t="s">
        <v>1182</v>
      </c>
      <c r="B1801" s="357" t="s">
        <v>650</v>
      </c>
      <c r="C1801" s="371" t="s">
        <v>20</v>
      </c>
      <c r="D1801" s="371" t="s">
        <v>651</v>
      </c>
      <c r="E1801" s="524" t="s">
        <v>1469</v>
      </c>
      <c r="F1801" s="524"/>
      <c r="G1801" s="356" t="s">
        <v>62</v>
      </c>
      <c r="H1801" s="359">
        <v>1</v>
      </c>
      <c r="I1801" s="358">
        <v>27.64</v>
      </c>
      <c r="J1801" s="373">
        <v>27.64</v>
      </c>
    </row>
    <row r="1802" spans="1:10" ht="26.45" customHeight="1">
      <c r="A1802" s="374" t="s">
        <v>1184</v>
      </c>
      <c r="B1802" s="362" t="s">
        <v>1755</v>
      </c>
      <c r="C1802" s="372" t="s">
        <v>20</v>
      </c>
      <c r="D1802" s="372" t="s">
        <v>1756</v>
      </c>
      <c r="E1802" s="503" t="s">
        <v>1187</v>
      </c>
      <c r="F1802" s="503"/>
      <c r="G1802" s="361" t="s">
        <v>28</v>
      </c>
      <c r="H1802" s="364">
        <v>0.11020000000000001</v>
      </c>
      <c r="I1802" s="363">
        <v>23.38</v>
      </c>
      <c r="J1802" s="375">
        <v>2.57</v>
      </c>
    </row>
    <row r="1803" spans="1:10" ht="26.45" customHeight="1">
      <c r="A1803" s="374" t="s">
        <v>1184</v>
      </c>
      <c r="B1803" s="362" t="s">
        <v>1757</v>
      </c>
      <c r="C1803" s="372" t="s">
        <v>20</v>
      </c>
      <c r="D1803" s="372" t="s">
        <v>1758</v>
      </c>
      <c r="E1803" s="503" t="s">
        <v>1187</v>
      </c>
      <c r="F1803" s="503"/>
      <c r="G1803" s="361" t="s">
        <v>28</v>
      </c>
      <c r="H1803" s="364">
        <v>0.11020000000000001</v>
      </c>
      <c r="I1803" s="363">
        <v>27.8</v>
      </c>
      <c r="J1803" s="375">
        <v>3.06</v>
      </c>
    </row>
    <row r="1804" spans="1:10" ht="15" customHeight="1">
      <c r="A1804" s="376" t="s">
        <v>1200</v>
      </c>
      <c r="B1804" s="367" t="s">
        <v>1812</v>
      </c>
      <c r="C1804" s="365" t="s">
        <v>20</v>
      </c>
      <c r="D1804" s="365" t="s">
        <v>1813</v>
      </c>
      <c r="E1804" s="502" t="s">
        <v>1203</v>
      </c>
      <c r="F1804" s="502"/>
      <c r="G1804" s="366" t="s">
        <v>62</v>
      </c>
      <c r="H1804" s="369">
        <v>1.06E-2</v>
      </c>
      <c r="I1804" s="368">
        <v>12.9</v>
      </c>
      <c r="J1804" s="377">
        <v>0.13</v>
      </c>
    </row>
    <row r="1805" spans="1:10" ht="14.45" customHeight="1">
      <c r="A1805" s="376" t="s">
        <v>1200</v>
      </c>
      <c r="B1805" s="367" t="s">
        <v>2074</v>
      </c>
      <c r="C1805" s="365" t="s">
        <v>20</v>
      </c>
      <c r="D1805" s="365" t="s">
        <v>2075</v>
      </c>
      <c r="E1805" s="502" t="s">
        <v>1203</v>
      </c>
      <c r="F1805" s="502"/>
      <c r="G1805" s="366" t="s">
        <v>62</v>
      </c>
      <c r="H1805" s="369">
        <v>1</v>
      </c>
      <c r="I1805" s="368">
        <v>21.88</v>
      </c>
      <c r="J1805" s="377">
        <v>21.88</v>
      </c>
    </row>
    <row r="1806" spans="1:10" ht="25.5" customHeight="1">
      <c r="A1806" s="378"/>
      <c r="B1806" s="381"/>
      <c r="C1806" s="381"/>
      <c r="D1806" s="381"/>
      <c r="E1806" s="381" t="s">
        <v>1213</v>
      </c>
      <c r="F1806" s="379">
        <v>3.61</v>
      </c>
      <c r="G1806" s="381" t="s">
        <v>1214</v>
      </c>
      <c r="H1806" s="379">
        <v>0</v>
      </c>
      <c r="I1806" s="381" t="s">
        <v>1215</v>
      </c>
      <c r="J1806" s="380">
        <v>3.61</v>
      </c>
    </row>
    <row r="1807" spans="1:10" ht="25.5" customHeight="1" thickBot="1">
      <c r="A1807" s="378"/>
      <c r="B1807" s="381"/>
      <c r="C1807" s="381"/>
      <c r="D1807" s="381"/>
      <c r="E1807" s="381" t="s">
        <v>1216</v>
      </c>
      <c r="F1807" s="379">
        <v>7.96</v>
      </c>
      <c r="G1807" s="381"/>
      <c r="H1807" s="525" t="s">
        <v>1217</v>
      </c>
      <c r="I1807" s="525"/>
      <c r="J1807" s="380">
        <v>35.6</v>
      </c>
    </row>
    <row r="1808" spans="1:10" ht="26.45" customHeight="1" thickTop="1">
      <c r="A1808" s="382"/>
      <c r="B1808" s="360"/>
      <c r="C1808" s="360"/>
      <c r="D1808" s="360"/>
      <c r="E1808" s="360"/>
      <c r="F1808" s="360"/>
      <c r="G1808" s="360"/>
      <c r="H1808" s="360"/>
      <c r="I1808" s="360"/>
      <c r="J1808" s="383"/>
    </row>
    <row r="1809" spans="1:10" ht="26.45" customHeight="1">
      <c r="A1809" s="319" t="s">
        <v>652</v>
      </c>
      <c r="B1809" s="355" t="s">
        <v>5</v>
      </c>
      <c r="C1809" s="370" t="s">
        <v>6</v>
      </c>
      <c r="D1809" s="370" t="s">
        <v>7</v>
      </c>
      <c r="E1809" s="523" t="s">
        <v>1181</v>
      </c>
      <c r="F1809" s="523"/>
      <c r="G1809" s="354" t="s">
        <v>8</v>
      </c>
      <c r="H1809" s="355" t="s">
        <v>9</v>
      </c>
      <c r="I1809" s="355" t="s">
        <v>10</v>
      </c>
      <c r="J1809" s="320" t="s">
        <v>12</v>
      </c>
    </row>
    <row r="1810" spans="1:10" ht="26.45" customHeight="1">
      <c r="A1810" s="323" t="s">
        <v>1182</v>
      </c>
      <c r="B1810" s="357" t="s">
        <v>653</v>
      </c>
      <c r="C1810" s="371" t="s">
        <v>20</v>
      </c>
      <c r="D1810" s="371" t="s">
        <v>654</v>
      </c>
      <c r="E1810" s="524" t="s">
        <v>1469</v>
      </c>
      <c r="F1810" s="524"/>
      <c r="G1810" s="356" t="s">
        <v>62</v>
      </c>
      <c r="H1810" s="359">
        <v>1</v>
      </c>
      <c r="I1810" s="358">
        <v>66.709999999999994</v>
      </c>
      <c r="J1810" s="373">
        <v>66.709999999999994</v>
      </c>
    </row>
    <row r="1811" spans="1:10" ht="14.45" customHeight="1">
      <c r="A1811" s="374" t="s">
        <v>1184</v>
      </c>
      <c r="B1811" s="362" t="s">
        <v>1755</v>
      </c>
      <c r="C1811" s="372" t="s">
        <v>20</v>
      </c>
      <c r="D1811" s="372" t="s">
        <v>1756</v>
      </c>
      <c r="E1811" s="503" t="s">
        <v>1187</v>
      </c>
      <c r="F1811" s="503"/>
      <c r="G1811" s="361" t="s">
        <v>28</v>
      </c>
      <c r="H1811" s="364">
        <v>0.22120000000000001</v>
      </c>
      <c r="I1811" s="363">
        <v>23.38</v>
      </c>
      <c r="J1811" s="375">
        <v>5.17</v>
      </c>
    </row>
    <row r="1812" spans="1:10" ht="25.5">
      <c r="A1812" s="374" t="s">
        <v>1184</v>
      </c>
      <c r="B1812" s="362" t="s">
        <v>1757</v>
      </c>
      <c r="C1812" s="372" t="s">
        <v>20</v>
      </c>
      <c r="D1812" s="372" t="s">
        <v>1758</v>
      </c>
      <c r="E1812" s="503" t="s">
        <v>1187</v>
      </c>
      <c r="F1812" s="503"/>
      <c r="G1812" s="361" t="s">
        <v>28</v>
      </c>
      <c r="H1812" s="364">
        <v>0.22120000000000001</v>
      </c>
      <c r="I1812" s="363">
        <v>27.8</v>
      </c>
      <c r="J1812" s="375">
        <v>6.14</v>
      </c>
    </row>
    <row r="1813" spans="1:10" ht="14.45" customHeight="1">
      <c r="A1813" s="376" t="s">
        <v>1200</v>
      </c>
      <c r="B1813" s="367" t="s">
        <v>1812</v>
      </c>
      <c r="C1813" s="365" t="s">
        <v>20</v>
      </c>
      <c r="D1813" s="365" t="s">
        <v>1813</v>
      </c>
      <c r="E1813" s="502" t="s">
        <v>1203</v>
      </c>
      <c r="F1813" s="502"/>
      <c r="G1813" s="366" t="s">
        <v>62</v>
      </c>
      <c r="H1813" s="369">
        <v>1.06E-2</v>
      </c>
      <c r="I1813" s="368">
        <v>12.9</v>
      </c>
      <c r="J1813" s="377">
        <v>0.13</v>
      </c>
    </row>
    <row r="1814" spans="1:10" ht="25.5" customHeight="1">
      <c r="A1814" s="376" t="s">
        <v>1200</v>
      </c>
      <c r="B1814" s="367" t="s">
        <v>2076</v>
      </c>
      <c r="C1814" s="365" t="s">
        <v>20</v>
      </c>
      <c r="D1814" s="365" t="s">
        <v>2077</v>
      </c>
      <c r="E1814" s="502" t="s">
        <v>1203</v>
      </c>
      <c r="F1814" s="502"/>
      <c r="G1814" s="366" t="s">
        <v>62</v>
      </c>
      <c r="H1814" s="369">
        <v>1</v>
      </c>
      <c r="I1814" s="368">
        <v>55.27</v>
      </c>
      <c r="J1814" s="377">
        <v>55.27</v>
      </c>
    </row>
    <row r="1815" spans="1:10" ht="25.5" customHeight="1">
      <c r="A1815" s="378"/>
      <c r="B1815" s="381"/>
      <c r="C1815" s="381"/>
      <c r="D1815" s="381"/>
      <c r="E1815" s="381" t="s">
        <v>1213</v>
      </c>
      <c r="F1815" s="379">
        <v>7.24</v>
      </c>
      <c r="G1815" s="381" t="s">
        <v>1214</v>
      </c>
      <c r="H1815" s="379">
        <v>0</v>
      </c>
      <c r="I1815" s="381" t="s">
        <v>1215</v>
      </c>
      <c r="J1815" s="380">
        <v>7.24</v>
      </c>
    </row>
    <row r="1816" spans="1:10" ht="26.45" customHeight="1" thickBot="1">
      <c r="A1816" s="378"/>
      <c r="B1816" s="381"/>
      <c r="C1816" s="381"/>
      <c r="D1816" s="381"/>
      <c r="E1816" s="381" t="s">
        <v>1216</v>
      </c>
      <c r="F1816" s="379">
        <v>19.22</v>
      </c>
      <c r="G1816" s="381"/>
      <c r="H1816" s="525" t="s">
        <v>1217</v>
      </c>
      <c r="I1816" s="525"/>
      <c r="J1816" s="380">
        <v>85.93</v>
      </c>
    </row>
    <row r="1817" spans="1:10" ht="26.45" customHeight="1" thickTop="1">
      <c r="A1817" s="382"/>
      <c r="B1817" s="360"/>
      <c r="C1817" s="360"/>
      <c r="D1817" s="360"/>
      <c r="E1817" s="360"/>
      <c r="F1817" s="360"/>
      <c r="G1817" s="360"/>
      <c r="H1817" s="360"/>
      <c r="I1817" s="360"/>
      <c r="J1817" s="383"/>
    </row>
    <row r="1818" spans="1:10" ht="26.45" customHeight="1">
      <c r="A1818" s="319" t="s">
        <v>657</v>
      </c>
      <c r="B1818" s="355" t="s">
        <v>5</v>
      </c>
      <c r="C1818" s="370" t="s">
        <v>6</v>
      </c>
      <c r="D1818" s="370" t="s">
        <v>7</v>
      </c>
      <c r="E1818" s="523" t="s">
        <v>1181</v>
      </c>
      <c r="F1818" s="523"/>
      <c r="G1818" s="354" t="s">
        <v>8</v>
      </c>
      <c r="H1818" s="355" t="s">
        <v>9</v>
      </c>
      <c r="I1818" s="355" t="s">
        <v>10</v>
      </c>
      <c r="J1818" s="320" t="s">
        <v>12</v>
      </c>
    </row>
    <row r="1819" spans="1:10" ht="14.45" customHeight="1">
      <c r="A1819" s="323" t="s">
        <v>1182</v>
      </c>
      <c r="B1819" s="357" t="s">
        <v>658</v>
      </c>
      <c r="C1819" s="371" t="s">
        <v>20</v>
      </c>
      <c r="D1819" s="371" t="s">
        <v>659</v>
      </c>
      <c r="E1819" s="524" t="s">
        <v>1282</v>
      </c>
      <c r="F1819" s="524"/>
      <c r="G1819" s="356" t="s">
        <v>62</v>
      </c>
      <c r="H1819" s="359">
        <v>1</v>
      </c>
      <c r="I1819" s="358">
        <v>483.14</v>
      </c>
      <c r="J1819" s="373">
        <v>483.14</v>
      </c>
    </row>
    <row r="1820" spans="1:10" ht="15" customHeight="1">
      <c r="A1820" s="374" t="s">
        <v>1184</v>
      </c>
      <c r="B1820" s="362" t="s">
        <v>2078</v>
      </c>
      <c r="C1820" s="372" t="s">
        <v>20</v>
      </c>
      <c r="D1820" s="372" t="s">
        <v>2079</v>
      </c>
      <c r="E1820" s="503" t="s">
        <v>1282</v>
      </c>
      <c r="F1820" s="503"/>
      <c r="G1820" s="361" t="s">
        <v>62</v>
      </c>
      <c r="H1820" s="364">
        <v>1</v>
      </c>
      <c r="I1820" s="363">
        <v>64.67</v>
      </c>
      <c r="J1820" s="375">
        <v>64.67</v>
      </c>
    </row>
    <row r="1821" spans="1:10" ht="14.45" customHeight="1">
      <c r="A1821" s="374" t="s">
        <v>1184</v>
      </c>
      <c r="B1821" s="362" t="s">
        <v>664</v>
      </c>
      <c r="C1821" s="372" t="s">
        <v>20</v>
      </c>
      <c r="D1821" s="372" t="s">
        <v>665</v>
      </c>
      <c r="E1821" s="503" t="s">
        <v>1282</v>
      </c>
      <c r="F1821" s="503"/>
      <c r="G1821" s="361" t="s">
        <v>62</v>
      </c>
      <c r="H1821" s="364">
        <v>1</v>
      </c>
      <c r="I1821" s="363">
        <v>180.75</v>
      </c>
      <c r="J1821" s="375">
        <v>180.75</v>
      </c>
    </row>
    <row r="1822" spans="1:10" ht="39.6" customHeight="1">
      <c r="A1822" s="374" t="s">
        <v>1184</v>
      </c>
      <c r="B1822" s="362" t="s">
        <v>661</v>
      </c>
      <c r="C1822" s="372" t="s">
        <v>20</v>
      </c>
      <c r="D1822" s="372" t="s">
        <v>662</v>
      </c>
      <c r="E1822" s="503" t="s">
        <v>1282</v>
      </c>
      <c r="F1822" s="503"/>
      <c r="G1822" s="361" t="s">
        <v>62</v>
      </c>
      <c r="H1822" s="364">
        <v>1</v>
      </c>
      <c r="I1822" s="363">
        <v>237.72</v>
      </c>
      <c r="J1822" s="375">
        <v>237.72</v>
      </c>
    </row>
    <row r="1823" spans="1:10" ht="26.45" customHeight="1">
      <c r="A1823" s="378"/>
      <c r="B1823" s="381"/>
      <c r="C1823" s="381"/>
      <c r="D1823" s="381"/>
      <c r="E1823" s="381" t="s">
        <v>1213</v>
      </c>
      <c r="F1823" s="379">
        <v>21.56</v>
      </c>
      <c r="G1823" s="381" t="s">
        <v>1214</v>
      </c>
      <c r="H1823" s="379">
        <v>0</v>
      </c>
      <c r="I1823" s="381" t="s">
        <v>1215</v>
      </c>
      <c r="J1823" s="380">
        <v>21.56</v>
      </c>
    </row>
    <row r="1824" spans="1:10" ht="26.45" customHeight="1" thickBot="1">
      <c r="A1824" s="378"/>
      <c r="B1824" s="381"/>
      <c r="C1824" s="381"/>
      <c r="D1824" s="381"/>
      <c r="E1824" s="381" t="s">
        <v>1216</v>
      </c>
      <c r="F1824" s="379">
        <v>139.24</v>
      </c>
      <c r="G1824" s="381"/>
      <c r="H1824" s="525" t="s">
        <v>1217</v>
      </c>
      <c r="I1824" s="525"/>
      <c r="J1824" s="380">
        <v>622.38</v>
      </c>
    </row>
    <row r="1825" spans="1:10" ht="26.45" customHeight="1" thickTop="1">
      <c r="A1825" s="382"/>
      <c r="B1825" s="360"/>
      <c r="C1825" s="360"/>
      <c r="D1825" s="360"/>
      <c r="E1825" s="360"/>
      <c r="F1825" s="360"/>
      <c r="G1825" s="360"/>
      <c r="H1825" s="360"/>
      <c r="I1825" s="360"/>
      <c r="J1825" s="383"/>
    </row>
    <row r="1826" spans="1:10" ht="26.45" customHeight="1">
      <c r="A1826" s="319" t="s">
        <v>660</v>
      </c>
      <c r="B1826" s="355" t="s">
        <v>5</v>
      </c>
      <c r="C1826" s="370" t="s">
        <v>6</v>
      </c>
      <c r="D1826" s="370" t="s">
        <v>7</v>
      </c>
      <c r="E1826" s="523" t="s">
        <v>1181</v>
      </c>
      <c r="F1826" s="523"/>
      <c r="G1826" s="354" t="s">
        <v>8</v>
      </c>
      <c r="H1826" s="355" t="s">
        <v>9</v>
      </c>
      <c r="I1826" s="355" t="s">
        <v>10</v>
      </c>
      <c r="J1826" s="320" t="s">
        <v>12</v>
      </c>
    </row>
    <row r="1827" spans="1:10" ht="25.5" customHeight="1">
      <c r="A1827" s="323" t="s">
        <v>1182</v>
      </c>
      <c r="B1827" s="357" t="s">
        <v>661</v>
      </c>
      <c r="C1827" s="371" t="s">
        <v>20</v>
      </c>
      <c r="D1827" s="371" t="s">
        <v>662</v>
      </c>
      <c r="E1827" s="524" t="s">
        <v>1282</v>
      </c>
      <c r="F1827" s="524"/>
      <c r="G1827" s="356" t="s">
        <v>62</v>
      </c>
      <c r="H1827" s="359">
        <v>1</v>
      </c>
      <c r="I1827" s="358">
        <v>237.72</v>
      </c>
      <c r="J1827" s="373">
        <v>237.72</v>
      </c>
    </row>
    <row r="1828" spans="1:10" ht="25.5">
      <c r="A1828" s="374" t="s">
        <v>1184</v>
      </c>
      <c r="B1828" s="362" t="s">
        <v>1747</v>
      </c>
      <c r="C1828" s="372" t="s">
        <v>20</v>
      </c>
      <c r="D1828" s="372" t="s">
        <v>1748</v>
      </c>
      <c r="E1828" s="503" t="s">
        <v>1187</v>
      </c>
      <c r="F1828" s="503"/>
      <c r="G1828" s="361" t="s">
        <v>28</v>
      </c>
      <c r="H1828" s="364">
        <v>0.47739999999999999</v>
      </c>
      <c r="I1828" s="363">
        <v>29.24</v>
      </c>
      <c r="J1828" s="375">
        <v>13.95</v>
      </c>
    </row>
    <row r="1829" spans="1:10" ht="15" customHeight="1">
      <c r="A1829" s="374" t="s">
        <v>1184</v>
      </c>
      <c r="B1829" s="362" t="s">
        <v>1245</v>
      </c>
      <c r="C1829" s="372" t="s">
        <v>20</v>
      </c>
      <c r="D1829" s="372" t="s">
        <v>1246</v>
      </c>
      <c r="E1829" s="503" t="s">
        <v>1187</v>
      </c>
      <c r="F1829" s="503"/>
      <c r="G1829" s="361" t="s">
        <v>28</v>
      </c>
      <c r="H1829" s="364">
        <v>0.15040000000000001</v>
      </c>
      <c r="I1829" s="363">
        <v>23.48</v>
      </c>
      <c r="J1829" s="375">
        <v>3.53</v>
      </c>
    </row>
    <row r="1830" spans="1:10" ht="14.45" customHeight="1">
      <c r="A1830" s="376" t="s">
        <v>1200</v>
      </c>
      <c r="B1830" s="367" t="s">
        <v>2080</v>
      </c>
      <c r="C1830" s="365" t="s">
        <v>20</v>
      </c>
      <c r="D1830" s="365" t="s">
        <v>2081</v>
      </c>
      <c r="E1830" s="502" t="s">
        <v>1203</v>
      </c>
      <c r="F1830" s="502"/>
      <c r="G1830" s="366" t="s">
        <v>62</v>
      </c>
      <c r="H1830" s="369">
        <v>1</v>
      </c>
      <c r="I1830" s="368">
        <v>208.85</v>
      </c>
      <c r="J1830" s="377">
        <v>208.85</v>
      </c>
    </row>
    <row r="1831" spans="1:10" ht="15" customHeight="1">
      <c r="A1831" s="376" t="s">
        <v>1200</v>
      </c>
      <c r="B1831" s="367" t="s">
        <v>2052</v>
      </c>
      <c r="C1831" s="365" t="s">
        <v>20</v>
      </c>
      <c r="D1831" s="365" t="s">
        <v>2053</v>
      </c>
      <c r="E1831" s="502" t="s">
        <v>1203</v>
      </c>
      <c r="F1831" s="502"/>
      <c r="G1831" s="366" t="s">
        <v>101</v>
      </c>
      <c r="H1831" s="369">
        <v>0.2974</v>
      </c>
      <c r="I1831" s="368">
        <v>38.31</v>
      </c>
      <c r="J1831" s="377">
        <v>11.39</v>
      </c>
    </row>
    <row r="1832" spans="1:10" ht="25.5" customHeight="1">
      <c r="A1832" s="378"/>
      <c r="B1832" s="381"/>
      <c r="C1832" s="381"/>
      <c r="D1832" s="381"/>
      <c r="E1832" s="381" t="s">
        <v>1213</v>
      </c>
      <c r="F1832" s="379">
        <v>11.32</v>
      </c>
      <c r="G1832" s="381" t="s">
        <v>1214</v>
      </c>
      <c r="H1832" s="379">
        <v>0</v>
      </c>
      <c r="I1832" s="381" t="s">
        <v>1215</v>
      </c>
      <c r="J1832" s="380">
        <v>11.32</v>
      </c>
    </row>
    <row r="1833" spans="1:10" ht="39.6" customHeight="1" thickBot="1">
      <c r="A1833" s="378"/>
      <c r="B1833" s="381"/>
      <c r="C1833" s="381"/>
      <c r="D1833" s="381"/>
      <c r="E1833" s="381" t="s">
        <v>1216</v>
      </c>
      <c r="F1833" s="379">
        <v>68.510000000000005</v>
      </c>
      <c r="G1833" s="381"/>
      <c r="H1833" s="525" t="s">
        <v>1217</v>
      </c>
      <c r="I1833" s="525"/>
      <c r="J1833" s="380">
        <v>306.23</v>
      </c>
    </row>
    <row r="1834" spans="1:10" ht="26.45" customHeight="1" thickTop="1">
      <c r="A1834" s="382"/>
      <c r="B1834" s="360"/>
      <c r="C1834" s="360"/>
      <c r="D1834" s="360"/>
      <c r="E1834" s="360"/>
      <c r="F1834" s="360"/>
      <c r="G1834" s="360"/>
      <c r="H1834" s="360"/>
      <c r="I1834" s="360"/>
      <c r="J1834" s="383"/>
    </row>
    <row r="1835" spans="1:10" ht="26.45" customHeight="1">
      <c r="A1835" s="319" t="s">
        <v>663</v>
      </c>
      <c r="B1835" s="355" t="s">
        <v>5</v>
      </c>
      <c r="C1835" s="370" t="s">
        <v>6</v>
      </c>
      <c r="D1835" s="370" t="s">
        <v>7</v>
      </c>
      <c r="E1835" s="523" t="s">
        <v>1181</v>
      </c>
      <c r="F1835" s="523"/>
      <c r="G1835" s="354" t="s">
        <v>8</v>
      </c>
      <c r="H1835" s="355" t="s">
        <v>9</v>
      </c>
      <c r="I1835" s="355" t="s">
        <v>10</v>
      </c>
      <c r="J1835" s="320" t="s">
        <v>12</v>
      </c>
    </row>
    <row r="1836" spans="1:10" ht="26.45" customHeight="1">
      <c r="A1836" s="323" t="s">
        <v>1182</v>
      </c>
      <c r="B1836" s="357" t="s">
        <v>664</v>
      </c>
      <c r="C1836" s="371" t="s">
        <v>20</v>
      </c>
      <c r="D1836" s="371" t="s">
        <v>665</v>
      </c>
      <c r="E1836" s="524" t="s">
        <v>1282</v>
      </c>
      <c r="F1836" s="524"/>
      <c r="G1836" s="356" t="s">
        <v>62</v>
      </c>
      <c r="H1836" s="359">
        <v>1</v>
      </c>
      <c r="I1836" s="358">
        <v>180.75</v>
      </c>
      <c r="J1836" s="373">
        <v>180.75</v>
      </c>
    </row>
    <row r="1837" spans="1:10" ht="26.45" customHeight="1">
      <c r="A1837" s="374" t="s">
        <v>1184</v>
      </c>
      <c r="B1837" s="362" t="s">
        <v>1757</v>
      </c>
      <c r="C1837" s="372" t="s">
        <v>20</v>
      </c>
      <c r="D1837" s="372" t="s">
        <v>1758</v>
      </c>
      <c r="E1837" s="503" t="s">
        <v>1187</v>
      </c>
      <c r="F1837" s="503"/>
      <c r="G1837" s="361" t="s">
        <v>28</v>
      </c>
      <c r="H1837" s="364">
        <v>0.27339999999999998</v>
      </c>
      <c r="I1837" s="363">
        <v>27.8</v>
      </c>
      <c r="J1837" s="375">
        <v>7.6</v>
      </c>
    </row>
    <row r="1838" spans="1:10" ht="26.45" customHeight="1">
      <c r="A1838" s="374" t="s">
        <v>1184</v>
      </c>
      <c r="B1838" s="362" t="s">
        <v>1245</v>
      </c>
      <c r="C1838" s="372" t="s">
        <v>20</v>
      </c>
      <c r="D1838" s="372" t="s">
        <v>1246</v>
      </c>
      <c r="E1838" s="503" t="s">
        <v>1187</v>
      </c>
      <c r="F1838" s="503"/>
      <c r="G1838" s="361" t="s">
        <v>28</v>
      </c>
      <c r="H1838" s="364">
        <v>8.6199999999999999E-2</v>
      </c>
      <c r="I1838" s="363">
        <v>23.48</v>
      </c>
      <c r="J1838" s="375">
        <v>2.02</v>
      </c>
    </row>
    <row r="1839" spans="1:10">
      <c r="A1839" s="376" t="s">
        <v>1200</v>
      </c>
      <c r="B1839" s="367" t="s">
        <v>2058</v>
      </c>
      <c r="C1839" s="365" t="s">
        <v>20</v>
      </c>
      <c r="D1839" s="365" t="s">
        <v>2059</v>
      </c>
      <c r="E1839" s="502" t="s">
        <v>1203</v>
      </c>
      <c r="F1839" s="502"/>
      <c r="G1839" s="366" t="s">
        <v>62</v>
      </c>
      <c r="H1839" s="369">
        <v>3.32E-2</v>
      </c>
      <c r="I1839" s="368">
        <v>3.5</v>
      </c>
      <c r="J1839" s="377">
        <v>0.11</v>
      </c>
    </row>
    <row r="1840" spans="1:10" ht="15" customHeight="1">
      <c r="A1840" s="376" t="s">
        <v>1200</v>
      </c>
      <c r="B1840" s="367" t="s">
        <v>2082</v>
      </c>
      <c r="C1840" s="365" t="s">
        <v>20</v>
      </c>
      <c r="D1840" s="365" t="s">
        <v>2083</v>
      </c>
      <c r="E1840" s="502" t="s">
        <v>1203</v>
      </c>
      <c r="F1840" s="502"/>
      <c r="G1840" s="366" t="s">
        <v>62</v>
      </c>
      <c r="H1840" s="369">
        <v>1</v>
      </c>
      <c r="I1840" s="368">
        <v>171.02</v>
      </c>
      <c r="J1840" s="377">
        <v>171.02</v>
      </c>
    </row>
    <row r="1841" spans="1:10" ht="14.45" customHeight="1">
      <c r="A1841" s="378"/>
      <c r="B1841" s="381"/>
      <c r="C1841" s="381"/>
      <c r="D1841" s="381"/>
      <c r="E1841" s="381" t="s">
        <v>1213</v>
      </c>
      <c r="F1841" s="379">
        <v>6.26</v>
      </c>
      <c r="G1841" s="381" t="s">
        <v>1214</v>
      </c>
      <c r="H1841" s="379">
        <v>0</v>
      </c>
      <c r="I1841" s="381" t="s">
        <v>1215</v>
      </c>
      <c r="J1841" s="380">
        <v>6.26</v>
      </c>
    </row>
    <row r="1842" spans="1:10" ht="14.45" customHeight="1" thickBot="1">
      <c r="A1842" s="378"/>
      <c r="B1842" s="381"/>
      <c r="C1842" s="381"/>
      <c r="D1842" s="381"/>
      <c r="E1842" s="381" t="s">
        <v>1216</v>
      </c>
      <c r="F1842" s="379">
        <v>52.09</v>
      </c>
      <c r="G1842" s="381"/>
      <c r="H1842" s="525" t="s">
        <v>1217</v>
      </c>
      <c r="I1842" s="525"/>
      <c r="J1842" s="380">
        <v>232.84</v>
      </c>
    </row>
    <row r="1843" spans="1:10" ht="25.5" customHeight="1" thickTop="1">
      <c r="A1843" s="382"/>
      <c r="B1843" s="360"/>
      <c r="C1843" s="360"/>
      <c r="D1843" s="360"/>
      <c r="E1843" s="360"/>
      <c r="F1843" s="360"/>
      <c r="G1843" s="360"/>
      <c r="H1843" s="360"/>
      <c r="I1843" s="360"/>
      <c r="J1843" s="383"/>
    </row>
    <row r="1844" spans="1:10" ht="26.45" customHeight="1">
      <c r="A1844" s="319" t="s">
        <v>666</v>
      </c>
      <c r="B1844" s="355" t="s">
        <v>5</v>
      </c>
      <c r="C1844" s="370" t="s">
        <v>6</v>
      </c>
      <c r="D1844" s="370" t="s">
        <v>7</v>
      </c>
      <c r="E1844" s="523" t="s">
        <v>1181</v>
      </c>
      <c r="F1844" s="523"/>
      <c r="G1844" s="354" t="s">
        <v>8</v>
      </c>
      <c r="H1844" s="355" t="s">
        <v>9</v>
      </c>
      <c r="I1844" s="355" t="s">
        <v>10</v>
      </c>
      <c r="J1844" s="320" t="s">
        <v>12</v>
      </c>
    </row>
    <row r="1845" spans="1:10" ht="26.45" customHeight="1">
      <c r="A1845" s="323" t="s">
        <v>1182</v>
      </c>
      <c r="B1845" s="357" t="s">
        <v>667</v>
      </c>
      <c r="C1845" s="371" t="s">
        <v>20</v>
      </c>
      <c r="D1845" s="371" t="s">
        <v>668</v>
      </c>
      <c r="E1845" s="524" t="s">
        <v>1282</v>
      </c>
      <c r="F1845" s="524"/>
      <c r="G1845" s="356" t="s">
        <v>62</v>
      </c>
      <c r="H1845" s="359">
        <v>1</v>
      </c>
      <c r="I1845" s="358">
        <v>325.36</v>
      </c>
      <c r="J1845" s="373">
        <v>325.36</v>
      </c>
    </row>
    <row r="1846" spans="1:10" ht="26.45" customHeight="1">
      <c r="A1846" s="374" t="s">
        <v>1184</v>
      </c>
      <c r="B1846" s="362" t="s">
        <v>1757</v>
      </c>
      <c r="C1846" s="372" t="s">
        <v>20</v>
      </c>
      <c r="D1846" s="372" t="s">
        <v>1758</v>
      </c>
      <c r="E1846" s="503" t="s">
        <v>1187</v>
      </c>
      <c r="F1846" s="503"/>
      <c r="G1846" s="361" t="s">
        <v>28</v>
      </c>
      <c r="H1846" s="364">
        <v>0.94850000000000001</v>
      </c>
      <c r="I1846" s="363">
        <v>27.8</v>
      </c>
      <c r="J1846" s="375">
        <v>26.36</v>
      </c>
    </row>
    <row r="1847" spans="1:10" ht="26.45" customHeight="1">
      <c r="A1847" s="374" t="s">
        <v>1184</v>
      </c>
      <c r="B1847" s="362" t="s">
        <v>1245</v>
      </c>
      <c r="C1847" s="372" t="s">
        <v>20</v>
      </c>
      <c r="D1847" s="372" t="s">
        <v>1246</v>
      </c>
      <c r="E1847" s="503" t="s">
        <v>1187</v>
      </c>
      <c r="F1847" s="503"/>
      <c r="G1847" s="361" t="s">
        <v>28</v>
      </c>
      <c r="H1847" s="364">
        <v>0.29880000000000001</v>
      </c>
      <c r="I1847" s="363">
        <v>23.48</v>
      </c>
      <c r="J1847" s="375">
        <v>7.01</v>
      </c>
    </row>
    <row r="1848" spans="1:10" ht="15" customHeight="1">
      <c r="A1848" s="376" t="s">
        <v>1200</v>
      </c>
      <c r="B1848" s="367" t="s">
        <v>2028</v>
      </c>
      <c r="C1848" s="365" t="s">
        <v>20</v>
      </c>
      <c r="D1848" s="365" t="s">
        <v>2029</v>
      </c>
      <c r="E1848" s="502" t="s">
        <v>1203</v>
      </c>
      <c r="F1848" s="502"/>
      <c r="G1848" s="366" t="s">
        <v>62</v>
      </c>
      <c r="H1848" s="369">
        <v>6</v>
      </c>
      <c r="I1848" s="368">
        <v>20.03</v>
      </c>
      <c r="J1848" s="377">
        <v>120.18</v>
      </c>
    </row>
    <row r="1849" spans="1:10" ht="25.5" customHeight="1">
      <c r="A1849" s="376" t="s">
        <v>1200</v>
      </c>
      <c r="B1849" s="367" t="s">
        <v>2084</v>
      </c>
      <c r="C1849" s="365" t="s">
        <v>20</v>
      </c>
      <c r="D1849" s="365" t="s">
        <v>2085</v>
      </c>
      <c r="E1849" s="502" t="s">
        <v>1203</v>
      </c>
      <c r="F1849" s="502"/>
      <c r="G1849" s="366" t="s">
        <v>62</v>
      </c>
      <c r="H1849" s="369">
        <v>1</v>
      </c>
      <c r="I1849" s="368">
        <v>171.81</v>
      </c>
      <c r="J1849" s="377">
        <v>171.81</v>
      </c>
    </row>
    <row r="1850" spans="1:10" ht="14.45" customHeight="1">
      <c r="A1850" s="378"/>
      <c r="B1850" s="381"/>
      <c r="C1850" s="381"/>
      <c r="D1850" s="381"/>
      <c r="E1850" s="381" t="s">
        <v>1213</v>
      </c>
      <c r="F1850" s="379">
        <v>21.75</v>
      </c>
      <c r="G1850" s="381" t="s">
        <v>1214</v>
      </c>
      <c r="H1850" s="379">
        <v>0</v>
      </c>
      <c r="I1850" s="381" t="s">
        <v>1215</v>
      </c>
      <c r="J1850" s="380">
        <v>21.75</v>
      </c>
    </row>
    <row r="1851" spans="1:10" ht="14.45" customHeight="1" thickBot="1">
      <c r="A1851" s="378"/>
      <c r="B1851" s="381"/>
      <c r="C1851" s="381"/>
      <c r="D1851" s="381"/>
      <c r="E1851" s="381" t="s">
        <v>1216</v>
      </c>
      <c r="F1851" s="379">
        <v>93.76</v>
      </c>
      <c r="G1851" s="381"/>
      <c r="H1851" s="525" t="s">
        <v>1217</v>
      </c>
      <c r="I1851" s="525"/>
      <c r="J1851" s="380">
        <v>419.12</v>
      </c>
    </row>
    <row r="1852" spans="1:10" ht="25.5" customHeight="1" thickTop="1">
      <c r="A1852" s="382"/>
      <c r="B1852" s="360"/>
      <c r="C1852" s="360"/>
      <c r="D1852" s="360"/>
      <c r="E1852" s="360"/>
      <c r="F1852" s="360"/>
      <c r="G1852" s="360"/>
      <c r="H1852" s="360"/>
      <c r="I1852" s="360"/>
      <c r="J1852" s="383"/>
    </row>
    <row r="1853" spans="1:10" ht="26.45" customHeight="1">
      <c r="A1853" s="319" t="s">
        <v>669</v>
      </c>
      <c r="B1853" s="355" t="s">
        <v>5</v>
      </c>
      <c r="C1853" s="370" t="s">
        <v>6</v>
      </c>
      <c r="D1853" s="370" t="s">
        <v>7</v>
      </c>
      <c r="E1853" s="523" t="s">
        <v>1181</v>
      </c>
      <c r="F1853" s="523"/>
      <c r="G1853" s="354" t="s">
        <v>8</v>
      </c>
      <c r="H1853" s="355" t="s">
        <v>9</v>
      </c>
      <c r="I1853" s="355" t="s">
        <v>10</v>
      </c>
      <c r="J1853" s="320" t="s">
        <v>12</v>
      </c>
    </row>
    <row r="1854" spans="1:10" ht="26.45" customHeight="1">
      <c r="A1854" s="323" t="s">
        <v>1182</v>
      </c>
      <c r="B1854" s="357" t="s">
        <v>670</v>
      </c>
      <c r="C1854" s="371" t="s">
        <v>20</v>
      </c>
      <c r="D1854" s="371" t="s">
        <v>671</v>
      </c>
      <c r="E1854" s="524" t="s">
        <v>1282</v>
      </c>
      <c r="F1854" s="524"/>
      <c r="G1854" s="356" t="s">
        <v>62</v>
      </c>
      <c r="H1854" s="359">
        <v>1</v>
      </c>
      <c r="I1854" s="358">
        <v>357</v>
      </c>
      <c r="J1854" s="373">
        <v>357</v>
      </c>
    </row>
    <row r="1855" spans="1:10" ht="26.45" customHeight="1">
      <c r="A1855" s="374" t="s">
        <v>1184</v>
      </c>
      <c r="B1855" s="362" t="s">
        <v>1757</v>
      </c>
      <c r="C1855" s="372" t="s">
        <v>20</v>
      </c>
      <c r="D1855" s="372" t="s">
        <v>1758</v>
      </c>
      <c r="E1855" s="503" t="s">
        <v>1187</v>
      </c>
      <c r="F1855" s="503"/>
      <c r="G1855" s="361" t="s">
        <v>28</v>
      </c>
      <c r="H1855" s="364">
        <v>0.94850000000000001</v>
      </c>
      <c r="I1855" s="363">
        <v>27.8</v>
      </c>
      <c r="J1855" s="375">
        <v>26.36</v>
      </c>
    </row>
    <row r="1856" spans="1:10" ht="26.45" customHeight="1">
      <c r="A1856" s="374" t="s">
        <v>1184</v>
      </c>
      <c r="B1856" s="362" t="s">
        <v>1245</v>
      </c>
      <c r="C1856" s="372" t="s">
        <v>20</v>
      </c>
      <c r="D1856" s="372" t="s">
        <v>1246</v>
      </c>
      <c r="E1856" s="503" t="s">
        <v>1187</v>
      </c>
      <c r="F1856" s="503"/>
      <c r="G1856" s="361" t="s">
        <v>28</v>
      </c>
      <c r="H1856" s="364">
        <v>0.29880000000000001</v>
      </c>
      <c r="I1856" s="363">
        <v>23.48</v>
      </c>
      <c r="J1856" s="375">
        <v>7.01</v>
      </c>
    </row>
    <row r="1857" spans="1:10" ht="15" customHeight="1">
      <c r="A1857" s="376" t="s">
        <v>1200</v>
      </c>
      <c r="B1857" s="367" t="s">
        <v>2028</v>
      </c>
      <c r="C1857" s="365" t="s">
        <v>20</v>
      </c>
      <c r="D1857" s="365" t="s">
        <v>2029</v>
      </c>
      <c r="E1857" s="502" t="s">
        <v>1203</v>
      </c>
      <c r="F1857" s="502"/>
      <c r="G1857" s="366" t="s">
        <v>62</v>
      </c>
      <c r="H1857" s="369">
        <v>6</v>
      </c>
      <c r="I1857" s="368">
        <v>20.03</v>
      </c>
      <c r="J1857" s="377">
        <v>120.18</v>
      </c>
    </row>
    <row r="1858" spans="1:10" ht="25.5" customHeight="1">
      <c r="A1858" s="376" t="s">
        <v>1200</v>
      </c>
      <c r="B1858" s="367" t="s">
        <v>2086</v>
      </c>
      <c r="C1858" s="365" t="s">
        <v>20</v>
      </c>
      <c r="D1858" s="365" t="s">
        <v>2087</v>
      </c>
      <c r="E1858" s="502" t="s">
        <v>1203</v>
      </c>
      <c r="F1858" s="502"/>
      <c r="G1858" s="366" t="s">
        <v>62</v>
      </c>
      <c r="H1858" s="369">
        <v>1</v>
      </c>
      <c r="I1858" s="368">
        <v>203.45</v>
      </c>
      <c r="J1858" s="377">
        <v>203.45</v>
      </c>
    </row>
    <row r="1859" spans="1:10" ht="14.45" customHeight="1">
      <c r="A1859" s="378"/>
      <c r="B1859" s="381"/>
      <c r="C1859" s="381"/>
      <c r="D1859" s="381"/>
      <c r="E1859" s="381" t="s">
        <v>1213</v>
      </c>
      <c r="F1859" s="379">
        <v>21.75</v>
      </c>
      <c r="G1859" s="381" t="s">
        <v>1214</v>
      </c>
      <c r="H1859" s="379">
        <v>0</v>
      </c>
      <c r="I1859" s="381" t="s">
        <v>1215</v>
      </c>
      <c r="J1859" s="380">
        <v>21.75</v>
      </c>
    </row>
    <row r="1860" spans="1:10" ht="14.45" customHeight="1" thickBot="1">
      <c r="A1860" s="378"/>
      <c r="B1860" s="381"/>
      <c r="C1860" s="381"/>
      <c r="D1860" s="381"/>
      <c r="E1860" s="381" t="s">
        <v>1216</v>
      </c>
      <c r="F1860" s="379">
        <v>102.88</v>
      </c>
      <c r="G1860" s="381"/>
      <c r="H1860" s="525" t="s">
        <v>1217</v>
      </c>
      <c r="I1860" s="525"/>
      <c r="J1860" s="380">
        <v>459.88</v>
      </c>
    </row>
    <row r="1861" spans="1:10" ht="25.5" customHeight="1" thickTop="1">
      <c r="A1861" s="382"/>
      <c r="B1861" s="360"/>
      <c r="C1861" s="360"/>
      <c r="D1861" s="360"/>
      <c r="E1861" s="360"/>
      <c r="F1861" s="360"/>
      <c r="G1861" s="360"/>
      <c r="H1861" s="360"/>
      <c r="I1861" s="360"/>
      <c r="J1861" s="383"/>
    </row>
    <row r="1862" spans="1:10" ht="39.6" customHeight="1">
      <c r="A1862" s="319" t="s">
        <v>672</v>
      </c>
      <c r="B1862" s="355" t="s">
        <v>5</v>
      </c>
      <c r="C1862" s="370" t="s">
        <v>6</v>
      </c>
      <c r="D1862" s="370" t="s">
        <v>7</v>
      </c>
      <c r="E1862" s="523" t="s">
        <v>1181</v>
      </c>
      <c r="F1862" s="523"/>
      <c r="G1862" s="354" t="s">
        <v>8</v>
      </c>
      <c r="H1862" s="355" t="s">
        <v>9</v>
      </c>
      <c r="I1862" s="355" t="s">
        <v>10</v>
      </c>
      <c r="J1862" s="320" t="s">
        <v>12</v>
      </c>
    </row>
    <row r="1863" spans="1:10" ht="26.45" customHeight="1">
      <c r="A1863" s="323" t="s">
        <v>1182</v>
      </c>
      <c r="B1863" s="357" t="s">
        <v>673</v>
      </c>
      <c r="C1863" s="371" t="s">
        <v>20</v>
      </c>
      <c r="D1863" s="371" t="s">
        <v>674</v>
      </c>
      <c r="E1863" s="524" t="s">
        <v>1282</v>
      </c>
      <c r="F1863" s="524"/>
      <c r="G1863" s="356" t="s">
        <v>62</v>
      </c>
      <c r="H1863" s="359">
        <v>1</v>
      </c>
      <c r="I1863" s="358">
        <v>586.91999999999996</v>
      </c>
      <c r="J1863" s="373">
        <v>586.91999999999996</v>
      </c>
    </row>
    <row r="1864" spans="1:10" ht="26.45" customHeight="1">
      <c r="A1864" s="374" t="s">
        <v>1184</v>
      </c>
      <c r="B1864" s="362" t="s">
        <v>1757</v>
      </c>
      <c r="C1864" s="372" t="s">
        <v>20</v>
      </c>
      <c r="D1864" s="372" t="s">
        <v>1758</v>
      </c>
      <c r="E1864" s="503" t="s">
        <v>1187</v>
      </c>
      <c r="F1864" s="503"/>
      <c r="G1864" s="361" t="s">
        <v>28</v>
      </c>
      <c r="H1864" s="364">
        <v>0.63229999999999997</v>
      </c>
      <c r="I1864" s="363">
        <v>27.8</v>
      </c>
      <c r="J1864" s="375">
        <v>17.57</v>
      </c>
    </row>
    <row r="1865" spans="1:10" ht="26.45" customHeight="1">
      <c r="A1865" s="374" t="s">
        <v>1184</v>
      </c>
      <c r="B1865" s="362" t="s">
        <v>1245</v>
      </c>
      <c r="C1865" s="372" t="s">
        <v>20</v>
      </c>
      <c r="D1865" s="372" t="s">
        <v>1246</v>
      </c>
      <c r="E1865" s="503" t="s">
        <v>1187</v>
      </c>
      <c r="F1865" s="503"/>
      <c r="G1865" s="361" t="s">
        <v>28</v>
      </c>
      <c r="H1865" s="364">
        <v>0.19919999999999999</v>
      </c>
      <c r="I1865" s="363">
        <v>23.48</v>
      </c>
      <c r="J1865" s="375">
        <v>4.67</v>
      </c>
    </row>
    <row r="1866" spans="1:10" ht="38.25" customHeight="1">
      <c r="A1866" s="376" t="s">
        <v>1200</v>
      </c>
      <c r="B1866" s="367" t="s">
        <v>2028</v>
      </c>
      <c r="C1866" s="365" t="s">
        <v>20</v>
      </c>
      <c r="D1866" s="365" t="s">
        <v>2029</v>
      </c>
      <c r="E1866" s="502" t="s">
        <v>1203</v>
      </c>
      <c r="F1866" s="502"/>
      <c r="G1866" s="366" t="s">
        <v>62</v>
      </c>
      <c r="H1866" s="369">
        <v>4</v>
      </c>
      <c r="I1866" s="368">
        <v>20.03</v>
      </c>
      <c r="J1866" s="377">
        <v>80.12</v>
      </c>
    </row>
    <row r="1867" spans="1:10" ht="25.5" customHeight="1">
      <c r="A1867" s="376" t="s">
        <v>1200</v>
      </c>
      <c r="B1867" s="367" t="s">
        <v>2088</v>
      </c>
      <c r="C1867" s="365" t="s">
        <v>20</v>
      </c>
      <c r="D1867" s="365" t="s">
        <v>2089</v>
      </c>
      <c r="E1867" s="502" t="s">
        <v>1203</v>
      </c>
      <c r="F1867" s="502"/>
      <c r="G1867" s="366" t="s">
        <v>62</v>
      </c>
      <c r="H1867" s="369">
        <v>1</v>
      </c>
      <c r="I1867" s="368">
        <v>484.56</v>
      </c>
      <c r="J1867" s="377">
        <v>484.56</v>
      </c>
    </row>
    <row r="1868" spans="1:10" ht="25.5" customHeight="1">
      <c r="A1868" s="378"/>
      <c r="B1868" s="381"/>
      <c r="C1868" s="381"/>
      <c r="D1868" s="381"/>
      <c r="E1868" s="381" t="s">
        <v>1213</v>
      </c>
      <c r="F1868" s="379">
        <v>14.49</v>
      </c>
      <c r="G1868" s="381" t="s">
        <v>1214</v>
      </c>
      <c r="H1868" s="379">
        <v>0</v>
      </c>
      <c r="I1868" s="381" t="s">
        <v>1215</v>
      </c>
      <c r="J1868" s="380">
        <v>14.49</v>
      </c>
    </row>
    <row r="1869" spans="1:10" ht="14.45" customHeight="1" thickBot="1">
      <c r="A1869" s="378"/>
      <c r="B1869" s="381"/>
      <c r="C1869" s="381"/>
      <c r="D1869" s="381"/>
      <c r="E1869" s="381" t="s">
        <v>1216</v>
      </c>
      <c r="F1869" s="379">
        <v>169.15</v>
      </c>
      <c r="G1869" s="381"/>
      <c r="H1869" s="525" t="s">
        <v>1217</v>
      </c>
      <c r="I1869" s="525"/>
      <c r="J1869" s="380">
        <v>756.07</v>
      </c>
    </row>
    <row r="1870" spans="1:10" ht="25.5" customHeight="1" thickTop="1">
      <c r="A1870" s="382"/>
      <c r="B1870" s="360"/>
      <c r="C1870" s="360"/>
      <c r="D1870" s="360"/>
      <c r="E1870" s="360"/>
      <c r="F1870" s="360"/>
      <c r="G1870" s="360"/>
      <c r="H1870" s="360"/>
      <c r="I1870" s="360"/>
      <c r="J1870" s="383"/>
    </row>
    <row r="1871" spans="1:10" ht="15">
      <c r="A1871" s="319" t="s">
        <v>675</v>
      </c>
      <c r="B1871" s="355" t="s">
        <v>5</v>
      </c>
      <c r="C1871" s="370" t="s">
        <v>6</v>
      </c>
      <c r="D1871" s="370" t="s">
        <v>7</v>
      </c>
      <c r="E1871" s="523" t="s">
        <v>1181</v>
      </c>
      <c r="F1871" s="523"/>
      <c r="G1871" s="354" t="s">
        <v>8</v>
      </c>
      <c r="H1871" s="355" t="s">
        <v>9</v>
      </c>
      <c r="I1871" s="355" t="s">
        <v>10</v>
      </c>
      <c r="J1871" s="320" t="s">
        <v>12</v>
      </c>
    </row>
    <row r="1872" spans="1:10" ht="39.6" customHeight="1">
      <c r="A1872" s="323" t="s">
        <v>1182</v>
      </c>
      <c r="B1872" s="357" t="s">
        <v>676</v>
      </c>
      <c r="C1872" s="371" t="s">
        <v>20</v>
      </c>
      <c r="D1872" s="371" t="s">
        <v>677</v>
      </c>
      <c r="E1872" s="524" t="s">
        <v>2090</v>
      </c>
      <c r="F1872" s="524"/>
      <c r="G1872" s="356" t="s">
        <v>62</v>
      </c>
      <c r="H1872" s="359">
        <v>1</v>
      </c>
      <c r="I1872" s="358">
        <v>1373.92</v>
      </c>
      <c r="J1872" s="373">
        <v>1373.92</v>
      </c>
    </row>
    <row r="1873" spans="1:10" ht="26.45" customHeight="1">
      <c r="A1873" s="374" t="s">
        <v>1184</v>
      </c>
      <c r="B1873" s="362" t="s">
        <v>1755</v>
      </c>
      <c r="C1873" s="372" t="s">
        <v>20</v>
      </c>
      <c r="D1873" s="372" t="s">
        <v>1756</v>
      </c>
      <c r="E1873" s="503" t="s">
        <v>1187</v>
      </c>
      <c r="F1873" s="503"/>
      <c r="G1873" s="361" t="s">
        <v>28</v>
      </c>
      <c r="H1873" s="364">
        <v>0.26860000000000001</v>
      </c>
      <c r="I1873" s="363">
        <v>23.38</v>
      </c>
      <c r="J1873" s="375">
        <v>6.27</v>
      </c>
    </row>
    <row r="1874" spans="1:10" ht="26.45" customHeight="1">
      <c r="A1874" s="374" t="s">
        <v>1184</v>
      </c>
      <c r="B1874" s="362" t="s">
        <v>1757</v>
      </c>
      <c r="C1874" s="372" t="s">
        <v>20</v>
      </c>
      <c r="D1874" s="372" t="s">
        <v>1758</v>
      </c>
      <c r="E1874" s="503" t="s">
        <v>1187</v>
      </c>
      <c r="F1874" s="503"/>
      <c r="G1874" s="361" t="s">
        <v>28</v>
      </c>
      <c r="H1874" s="364">
        <v>0.26860000000000001</v>
      </c>
      <c r="I1874" s="363">
        <v>27.8</v>
      </c>
      <c r="J1874" s="375">
        <v>7.46</v>
      </c>
    </row>
    <row r="1875" spans="1:10" ht="25.5">
      <c r="A1875" s="376" t="s">
        <v>1200</v>
      </c>
      <c r="B1875" s="367" t="s">
        <v>2091</v>
      </c>
      <c r="C1875" s="365" t="s">
        <v>20</v>
      </c>
      <c r="D1875" s="365" t="s">
        <v>2092</v>
      </c>
      <c r="E1875" s="502" t="s">
        <v>1203</v>
      </c>
      <c r="F1875" s="502"/>
      <c r="G1875" s="366" t="s">
        <v>62</v>
      </c>
      <c r="H1875" s="369">
        <v>1</v>
      </c>
      <c r="I1875" s="368">
        <v>1360.19</v>
      </c>
      <c r="J1875" s="377">
        <v>1360.19</v>
      </c>
    </row>
    <row r="1876" spans="1:10" ht="25.5" customHeight="1">
      <c r="A1876" s="378"/>
      <c r="B1876" s="381"/>
      <c r="C1876" s="381"/>
      <c r="D1876" s="381"/>
      <c r="E1876" s="381" t="s">
        <v>1213</v>
      </c>
      <c r="F1876" s="379">
        <v>8.8000000000000007</v>
      </c>
      <c r="G1876" s="381" t="s">
        <v>1214</v>
      </c>
      <c r="H1876" s="379">
        <v>0</v>
      </c>
      <c r="I1876" s="381" t="s">
        <v>1215</v>
      </c>
      <c r="J1876" s="380">
        <v>8.8000000000000007</v>
      </c>
    </row>
    <row r="1877" spans="1:10" ht="38.25" customHeight="1" thickBot="1">
      <c r="A1877" s="378"/>
      <c r="B1877" s="381"/>
      <c r="C1877" s="381"/>
      <c r="D1877" s="381"/>
      <c r="E1877" s="381" t="s">
        <v>1216</v>
      </c>
      <c r="F1877" s="379">
        <v>395.96</v>
      </c>
      <c r="G1877" s="381"/>
      <c r="H1877" s="525" t="s">
        <v>1217</v>
      </c>
      <c r="I1877" s="525"/>
      <c r="J1877" s="380">
        <v>1769.88</v>
      </c>
    </row>
    <row r="1878" spans="1:10" ht="14.45" customHeight="1" thickTop="1">
      <c r="A1878" s="382"/>
      <c r="B1878" s="360"/>
      <c r="C1878" s="360"/>
      <c r="D1878" s="360"/>
      <c r="E1878" s="360"/>
      <c r="F1878" s="360"/>
      <c r="G1878" s="360"/>
      <c r="H1878" s="360"/>
      <c r="I1878" s="360"/>
      <c r="J1878" s="383"/>
    </row>
    <row r="1879" spans="1:10" ht="25.5" customHeight="1">
      <c r="A1879" s="319" t="s">
        <v>678</v>
      </c>
      <c r="B1879" s="355" t="s">
        <v>5</v>
      </c>
      <c r="C1879" s="370" t="s">
        <v>6</v>
      </c>
      <c r="D1879" s="370" t="s">
        <v>7</v>
      </c>
      <c r="E1879" s="523" t="s">
        <v>1181</v>
      </c>
      <c r="F1879" s="523"/>
      <c r="G1879" s="354" t="s">
        <v>8</v>
      </c>
      <c r="H1879" s="355" t="s">
        <v>9</v>
      </c>
      <c r="I1879" s="355" t="s">
        <v>10</v>
      </c>
      <c r="J1879" s="320" t="s">
        <v>12</v>
      </c>
    </row>
    <row r="1880" spans="1:10" ht="14.45" customHeight="1">
      <c r="A1880" s="323" t="s">
        <v>1182</v>
      </c>
      <c r="B1880" s="357" t="s">
        <v>679</v>
      </c>
      <c r="C1880" s="371" t="s">
        <v>20</v>
      </c>
      <c r="D1880" s="371" t="s">
        <v>680</v>
      </c>
      <c r="E1880" s="524" t="s">
        <v>1282</v>
      </c>
      <c r="F1880" s="524"/>
      <c r="G1880" s="356" t="s">
        <v>62</v>
      </c>
      <c r="H1880" s="359">
        <v>1</v>
      </c>
      <c r="I1880" s="358">
        <v>113.78</v>
      </c>
      <c r="J1880" s="373">
        <v>113.78</v>
      </c>
    </row>
    <row r="1881" spans="1:10" ht="26.45" customHeight="1">
      <c r="A1881" s="374" t="s">
        <v>1184</v>
      </c>
      <c r="B1881" s="362" t="s">
        <v>1757</v>
      </c>
      <c r="C1881" s="372" t="s">
        <v>20</v>
      </c>
      <c r="D1881" s="372" t="s">
        <v>1758</v>
      </c>
      <c r="E1881" s="503" t="s">
        <v>1187</v>
      </c>
      <c r="F1881" s="503"/>
      <c r="G1881" s="361" t="s">
        <v>28</v>
      </c>
      <c r="H1881" s="364">
        <v>0.44669999999999999</v>
      </c>
      <c r="I1881" s="363">
        <v>27.8</v>
      </c>
      <c r="J1881" s="375">
        <v>12.41</v>
      </c>
    </row>
    <row r="1882" spans="1:10" ht="26.45" customHeight="1">
      <c r="A1882" s="374" t="s">
        <v>1184</v>
      </c>
      <c r="B1882" s="362" t="s">
        <v>1245</v>
      </c>
      <c r="C1882" s="372" t="s">
        <v>20</v>
      </c>
      <c r="D1882" s="372" t="s">
        <v>1246</v>
      </c>
      <c r="E1882" s="503" t="s">
        <v>1187</v>
      </c>
      <c r="F1882" s="503"/>
      <c r="G1882" s="361" t="s">
        <v>28</v>
      </c>
      <c r="H1882" s="364">
        <v>0.14069999999999999</v>
      </c>
      <c r="I1882" s="363">
        <v>23.48</v>
      </c>
      <c r="J1882" s="375">
        <v>3.3</v>
      </c>
    </row>
    <row r="1883" spans="1:10" ht="39.6" customHeight="1">
      <c r="A1883" s="376" t="s">
        <v>1200</v>
      </c>
      <c r="B1883" s="367" t="s">
        <v>2093</v>
      </c>
      <c r="C1883" s="365" t="s">
        <v>20</v>
      </c>
      <c r="D1883" s="365" t="s">
        <v>2094</v>
      </c>
      <c r="E1883" s="502" t="s">
        <v>1203</v>
      </c>
      <c r="F1883" s="502"/>
      <c r="G1883" s="366" t="s">
        <v>62</v>
      </c>
      <c r="H1883" s="369">
        <v>1</v>
      </c>
      <c r="I1883" s="368">
        <v>98</v>
      </c>
      <c r="J1883" s="377">
        <v>98</v>
      </c>
    </row>
    <row r="1884" spans="1:10" ht="26.45" customHeight="1">
      <c r="A1884" s="376" t="s">
        <v>1200</v>
      </c>
      <c r="B1884" s="367" t="s">
        <v>2058</v>
      </c>
      <c r="C1884" s="365" t="s">
        <v>20</v>
      </c>
      <c r="D1884" s="365" t="s">
        <v>2059</v>
      </c>
      <c r="E1884" s="502" t="s">
        <v>1203</v>
      </c>
      <c r="F1884" s="502"/>
      <c r="G1884" s="366" t="s">
        <v>62</v>
      </c>
      <c r="H1884" s="369">
        <v>2.1000000000000001E-2</v>
      </c>
      <c r="I1884" s="368">
        <v>3.5</v>
      </c>
      <c r="J1884" s="377">
        <v>7.0000000000000007E-2</v>
      </c>
    </row>
    <row r="1885" spans="1:10" ht="26.45" customHeight="1">
      <c r="A1885" s="378"/>
      <c r="B1885" s="381"/>
      <c r="C1885" s="381"/>
      <c r="D1885" s="381"/>
      <c r="E1885" s="381" t="s">
        <v>1213</v>
      </c>
      <c r="F1885" s="379">
        <v>10.24</v>
      </c>
      <c r="G1885" s="381" t="s">
        <v>1214</v>
      </c>
      <c r="H1885" s="379">
        <v>0</v>
      </c>
      <c r="I1885" s="381" t="s">
        <v>1215</v>
      </c>
      <c r="J1885" s="380">
        <v>10.24</v>
      </c>
    </row>
    <row r="1886" spans="1:10" ht="25.5" customHeight="1" thickBot="1">
      <c r="A1886" s="378"/>
      <c r="B1886" s="381"/>
      <c r="C1886" s="381"/>
      <c r="D1886" s="381"/>
      <c r="E1886" s="381" t="s">
        <v>1216</v>
      </c>
      <c r="F1886" s="379">
        <v>32.79</v>
      </c>
      <c r="G1886" s="381"/>
      <c r="H1886" s="525" t="s">
        <v>1217</v>
      </c>
      <c r="I1886" s="525"/>
      <c r="J1886" s="380">
        <v>146.57</v>
      </c>
    </row>
    <row r="1887" spans="1:10" ht="14.45" customHeight="1" thickTop="1">
      <c r="A1887" s="382"/>
      <c r="B1887" s="360"/>
      <c r="C1887" s="360"/>
      <c r="D1887" s="360"/>
      <c r="E1887" s="360"/>
      <c r="F1887" s="360"/>
      <c r="G1887" s="360"/>
      <c r="H1887" s="360"/>
      <c r="I1887" s="360"/>
      <c r="J1887" s="383"/>
    </row>
    <row r="1888" spans="1:10" ht="25.5" customHeight="1">
      <c r="A1888" s="319" t="s">
        <v>685</v>
      </c>
      <c r="B1888" s="355" t="s">
        <v>5</v>
      </c>
      <c r="C1888" s="370" t="s">
        <v>6</v>
      </c>
      <c r="D1888" s="370" t="s">
        <v>7</v>
      </c>
      <c r="E1888" s="523" t="s">
        <v>1181</v>
      </c>
      <c r="F1888" s="523"/>
      <c r="G1888" s="354" t="s">
        <v>8</v>
      </c>
      <c r="H1888" s="355" t="s">
        <v>9</v>
      </c>
      <c r="I1888" s="355" t="s">
        <v>10</v>
      </c>
      <c r="J1888" s="320" t="s">
        <v>12</v>
      </c>
    </row>
    <row r="1889" spans="1:10" ht="25.5">
      <c r="A1889" s="323" t="s">
        <v>1182</v>
      </c>
      <c r="B1889" s="357" t="s">
        <v>686</v>
      </c>
      <c r="C1889" s="371" t="s">
        <v>590</v>
      </c>
      <c r="D1889" s="371" t="s">
        <v>687</v>
      </c>
      <c r="E1889" s="524" t="s">
        <v>2095</v>
      </c>
      <c r="F1889" s="524"/>
      <c r="G1889" s="356" t="s">
        <v>62</v>
      </c>
      <c r="H1889" s="359">
        <v>1</v>
      </c>
      <c r="I1889" s="358">
        <v>135.57</v>
      </c>
      <c r="J1889" s="373">
        <v>135.57</v>
      </c>
    </row>
    <row r="1890" spans="1:10" ht="14.45" customHeight="1">
      <c r="A1890" s="374" t="s">
        <v>1184</v>
      </c>
      <c r="B1890" s="362" t="s">
        <v>1858</v>
      </c>
      <c r="C1890" s="372" t="s">
        <v>20</v>
      </c>
      <c r="D1890" s="372" t="s">
        <v>1859</v>
      </c>
      <c r="E1890" s="503" t="s">
        <v>1187</v>
      </c>
      <c r="F1890" s="503"/>
      <c r="G1890" s="361" t="s">
        <v>28</v>
      </c>
      <c r="H1890" s="364">
        <v>0.37</v>
      </c>
      <c r="I1890" s="363">
        <v>24.33</v>
      </c>
      <c r="J1890" s="375">
        <v>9</v>
      </c>
    </row>
    <row r="1891" spans="1:10" ht="26.45" customHeight="1">
      <c r="A1891" s="374" t="s">
        <v>1184</v>
      </c>
      <c r="B1891" s="362" t="s">
        <v>1860</v>
      </c>
      <c r="C1891" s="372" t="s">
        <v>20</v>
      </c>
      <c r="D1891" s="372" t="s">
        <v>1861</v>
      </c>
      <c r="E1891" s="503" t="s">
        <v>1187</v>
      </c>
      <c r="F1891" s="503"/>
      <c r="G1891" s="361" t="s">
        <v>28</v>
      </c>
      <c r="H1891" s="364">
        <v>0.37</v>
      </c>
      <c r="I1891" s="363">
        <v>28.84</v>
      </c>
      <c r="J1891" s="375">
        <v>10.67</v>
      </c>
    </row>
    <row r="1892" spans="1:10" ht="26.45" customHeight="1">
      <c r="A1892" s="376" t="s">
        <v>1200</v>
      </c>
      <c r="B1892" s="367" t="s">
        <v>2096</v>
      </c>
      <c r="C1892" s="365" t="s">
        <v>590</v>
      </c>
      <c r="D1892" s="365" t="s">
        <v>2097</v>
      </c>
      <c r="E1892" s="502" t="s">
        <v>1203</v>
      </c>
      <c r="F1892" s="502"/>
      <c r="G1892" s="366" t="s">
        <v>62</v>
      </c>
      <c r="H1892" s="369">
        <v>1</v>
      </c>
      <c r="I1892" s="368">
        <v>115.9</v>
      </c>
      <c r="J1892" s="377">
        <v>115.9</v>
      </c>
    </row>
    <row r="1893" spans="1:10" ht="39.6" customHeight="1">
      <c r="A1893" s="378"/>
      <c r="B1893" s="381"/>
      <c r="C1893" s="381"/>
      <c r="D1893" s="381"/>
      <c r="E1893" s="381" t="s">
        <v>1213</v>
      </c>
      <c r="F1893" s="379">
        <v>12.36</v>
      </c>
      <c r="G1893" s="381" t="s">
        <v>1214</v>
      </c>
      <c r="H1893" s="379">
        <v>0</v>
      </c>
      <c r="I1893" s="381" t="s">
        <v>1215</v>
      </c>
      <c r="J1893" s="380">
        <v>12.36</v>
      </c>
    </row>
    <row r="1894" spans="1:10" ht="26.45" customHeight="1" thickBot="1">
      <c r="A1894" s="378"/>
      <c r="B1894" s="381"/>
      <c r="C1894" s="381"/>
      <c r="D1894" s="381"/>
      <c r="E1894" s="381" t="s">
        <v>1216</v>
      </c>
      <c r="F1894" s="379">
        <v>39.07</v>
      </c>
      <c r="G1894" s="381"/>
      <c r="H1894" s="525" t="s">
        <v>1217</v>
      </c>
      <c r="I1894" s="525"/>
      <c r="J1894" s="380">
        <v>174.64</v>
      </c>
    </row>
    <row r="1895" spans="1:10" ht="26.45" customHeight="1" thickTop="1">
      <c r="A1895" s="382"/>
      <c r="B1895" s="360"/>
      <c r="C1895" s="360"/>
      <c r="D1895" s="360"/>
      <c r="E1895" s="360"/>
      <c r="F1895" s="360"/>
      <c r="G1895" s="360"/>
      <c r="H1895" s="360"/>
      <c r="I1895" s="360"/>
      <c r="J1895" s="383"/>
    </row>
    <row r="1896" spans="1:10" ht="14.45" customHeight="1">
      <c r="A1896" s="319" t="s">
        <v>688</v>
      </c>
      <c r="B1896" s="355" t="s">
        <v>5</v>
      </c>
      <c r="C1896" s="370" t="s">
        <v>6</v>
      </c>
      <c r="D1896" s="370" t="s">
        <v>7</v>
      </c>
      <c r="E1896" s="523" t="s">
        <v>1181</v>
      </c>
      <c r="F1896" s="523"/>
      <c r="G1896" s="354" t="s">
        <v>8</v>
      </c>
      <c r="H1896" s="355" t="s">
        <v>9</v>
      </c>
      <c r="I1896" s="355" t="s">
        <v>10</v>
      </c>
      <c r="J1896" s="320" t="s">
        <v>12</v>
      </c>
    </row>
    <row r="1897" spans="1:10" ht="25.5" customHeight="1">
      <c r="A1897" s="323" t="s">
        <v>1182</v>
      </c>
      <c r="B1897" s="357" t="s">
        <v>689</v>
      </c>
      <c r="C1897" s="371" t="s">
        <v>590</v>
      </c>
      <c r="D1897" s="371" t="s">
        <v>690</v>
      </c>
      <c r="E1897" s="524" t="s">
        <v>2095</v>
      </c>
      <c r="F1897" s="524"/>
      <c r="G1897" s="356" t="s">
        <v>62</v>
      </c>
      <c r="H1897" s="359">
        <v>1</v>
      </c>
      <c r="I1897" s="358">
        <v>129.57</v>
      </c>
      <c r="J1897" s="373">
        <v>129.57</v>
      </c>
    </row>
    <row r="1898" spans="1:10" ht="38.25" customHeight="1">
      <c r="A1898" s="374" t="s">
        <v>1184</v>
      </c>
      <c r="B1898" s="362" t="s">
        <v>1858</v>
      </c>
      <c r="C1898" s="372" t="s">
        <v>20</v>
      </c>
      <c r="D1898" s="372" t="s">
        <v>1859</v>
      </c>
      <c r="E1898" s="503" t="s">
        <v>1187</v>
      </c>
      <c r="F1898" s="503"/>
      <c r="G1898" s="361" t="s">
        <v>28</v>
      </c>
      <c r="H1898" s="364">
        <v>0.37</v>
      </c>
      <c r="I1898" s="363">
        <v>24.33</v>
      </c>
      <c r="J1898" s="375">
        <v>9</v>
      </c>
    </row>
    <row r="1899" spans="1:10" ht="26.45" customHeight="1">
      <c r="A1899" s="374" t="s">
        <v>1184</v>
      </c>
      <c r="B1899" s="362" t="s">
        <v>1860</v>
      </c>
      <c r="C1899" s="372" t="s">
        <v>20</v>
      </c>
      <c r="D1899" s="372" t="s">
        <v>1861</v>
      </c>
      <c r="E1899" s="503" t="s">
        <v>1187</v>
      </c>
      <c r="F1899" s="503"/>
      <c r="G1899" s="361" t="s">
        <v>28</v>
      </c>
      <c r="H1899" s="364">
        <v>0.37</v>
      </c>
      <c r="I1899" s="363">
        <v>28.84</v>
      </c>
      <c r="J1899" s="375">
        <v>10.67</v>
      </c>
    </row>
    <row r="1900" spans="1:10" ht="26.45" customHeight="1">
      <c r="A1900" s="376" t="s">
        <v>1200</v>
      </c>
      <c r="B1900" s="367" t="s">
        <v>2098</v>
      </c>
      <c r="C1900" s="365" t="s">
        <v>590</v>
      </c>
      <c r="D1900" s="365" t="s">
        <v>2099</v>
      </c>
      <c r="E1900" s="502" t="s">
        <v>1203</v>
      </c>
      <c r="F1900" s="502"/>
      <c r="G1900" s="366" t="s">
        <v>62</v>
      </c>
      <c r="H1900" s="369">
        <v>1</v>
      </c>
      <c r="I1900" s="368">
        <v>109.9</v>
      </c>
      <c r="J1900" s="377">
        <v>109.9</v>
      </c>
    </row>
    <row r="1901" spans="1:10" ht="14.45" customHeight="1">
      <c r="A1901" s="378"/>
      <c r="B1901" s="381"/>
      <c r="C1901" s="381"/>
      <c r="D1901" s="381"/>
      <c r="E1901" s="381" t="s">
        <v>1213</v>
      </c>
      <c r="F1901" s="379">
        <v>12.36</v>
      </c>
      <c r="G1901" s="381" t="s">
        <v>1214</v>
      </c>
      <c r="H1901" s="379">
        <v>0</v>
      </c>
      <c r="I1901" s="381" t="s">
        <v>1215</v>
      </c>
      <c r="J1901" s="380">
        <v>12.36</v>
      </c>
    </row>
    <row r="1902" spans="1:10" ht="25.5" customHeight="1" thickBot="1">
      <c r="A1902" s="378"/>
      <c r="B1902" s="381"/>
      <c r="C1902" s="381"/>
      <c r="D1902" s="381"/>
      <c r="E1902" s="381" t="s">
        <v>1216</v>
      </c>
      <c r="F1902" s="379">
        <v>37.340000000000003</v>
      </c>
      <c r="G1902" s="381"/>
      <c r="H1902" s="525" t="s">
        <v>1217</v>
      </c>
      <c r="I1902" s="525"/>
      <c r="J1902" s="380">
        <v>166.91</v>
      </c>
    </row>
    <row r="1903" spans="1:10" ht="15" thickTop="1">
      <c r="A1903" s="382"/>
      <c r="B1903" s="360"/>
      <c r="C1903" s="360"/>
      <c r="D1903" s="360"/>
      <c r="E1903" s="360"/>
      <c r="F1903" s="360"/>
      <c r="G1903" s="360"/>
      <c r="H1903" s="360"/>
      <c r="I1903" s="360"/>
      <c r="J1903" s="383"/>
    </row>
    <row r="1904" spans="1:10" ht="39.6" customHeight="1">
      <c r="A1904" s="319" t="s">
        <v>693</v>
      </c>
      <c r="B1904" s="355" t="s">
        <v>5</v>
      </c>
      <c r="C1904" s="370" t="s">
        <v>6</v>
      </c>
      <c r="D1904" s="370" t="s">
        <v>7</v>
      </c>
      <c r="E1904" s="523" t="s">
        <v>1181</v>
      </c>
      <c r="F1904" s="523"/>
      <c r="G1904" s="354" t="s">
        <v>8</v>
      </c>
      <c r="H1904" s="355" t="s">
        <v>9</v>
      </c>
      <c r="I1904" s="355" t="s">
        <v>10</v>
      </c>
      <c r="J1904" s="320" t="s">
        <v>12</v>
      </c>
    </row>
    <row r="1905" spans="1:10" ht="26.45" customHeight="1">
      <c r="A1905" s="323" t="s">
        <v>1182</v>
      </c>
      <c r="B1905" s="357" t="s">
        <v>694</v>
      </c>
      <c r="C1905" s="371" t="s">
        <v>20</v>
      </c>
      <c r="D1905" s="371" t="s">
        <v>695</v>
      </c>
      <c r="E1905" s="524" t="s">
        <v>1324</v>
      </c>
      <c r="F1905" s="524"/>
      <c r="G1905" s="356" t="s">
        <v>62</v>
      </c>
      <c r="H1905" s="359">
        <v>1</v>
      </c>
      <c r="I1905" s="358">
        <v>35.9</v>
      </c>
      <c r="J1905" s="373">
        <v>35.9</v>
      </c>
    </row>
    <row r="1906" spans="1:10" ht="26.45" customHeight="1">
      <c r="A1906" s="374" t="s">
        <v>1184</v>
      </c>
      <c r="B1906" s="362" t="s">
        <v>2100</v>
      </c>
      <c r="C1906" s="372" t="s">
        <v>20</v>
      </c>
      <c r="D1906" s="372" t="s">
        <v>2101</v>
      </c>
      <c r="E1906" s="503" t="s">
        <v>1324</v>
      </c>
      <c r="F1906" s="503"/>
      <c r="G1906" s="361" t="s">
        <v>62</v>
      </c>
      <c r="H1906" s="364">
        <v>1</v>
      </c>
      <c r="I1906" s="363">
        <v>11.22</v>
      </c>
      <c r="J1906" s="375">
        <v>11.22</v>
      </c>
    </row>
    <row r="1907" spans="1:10" ht="25.5">
      <c r="A1907" s="374" t="s">
        <v>1184</v>
      </c>
      <c r="B1907" s="362" t="s">
        <v>2102</v>
      </c>
      <c r="C1907" s="372" t="s">
        <v>20</v>
      </c>
      <c r="D1907" s="372" t="s">
        <v>2103</v>
      </c>
      <c r="E1907" s="503" t="s">
        <v>1324</v>
      </c>
      <c r="F1907" s="503"/>
      <c r="G1907" s="361" t="s">
        <v>62</v>
      </c>
      <c r="H1907" s="364">
        <v>1</v>
      </c>
      <c r="I1907" s="363">
        <v>24.68</v>
      </c>
      <c r="J1907" s="375">
        <v>24.68</v>
      </c>
    </row>
    <row r="1908" spans="1:10" ht="39.6" customHeight="1">
      <c r="A1908" s="378"/>
      <c r="B1908" s="381"/>
      <c r="C1908" s="381"/>
      <c r="D1908" s="381"/>
      <c r="E1908" s="381" t="s">
        <v>1213</v>
      </c>
      <c r="F1908" s="379">
        <v>14.86</v>
      </c>
      <c r="G1908" s="381" t="s">
        <v>1214</v>
      </c>
      <c r="H1908" s="379">
        <v>0</v>
      </c>
      <c r="I1908" s="381" t="s">
        <v>1215</v>
      </c>
      <c r="J1908" s="380">
        <v>14.86</v>
      </c>
    </row>
    <row r="1909" spans="1:10" ht="26.45" customHeight="1" thickBot="1">
      <c r="A1909" s="378"/>
      <c r="B1909" s="381"/>
      <c r="C1909" s="381"/>
      <c r="D1909" s="381"/>
      <c r="E1909" s="381" t="s">
        <v>1216</v>
      </c>
      <c r="F1909" s="379">
        <v>10.34</v>
      </c>
      <c r="G1909" s="381"/>
      <c r="H1909" s="525" t="s">
        <v>1217</v>
      </c>
      <c r="I1909" s="525"/>
      <c r="J1909" s="380">
        <v>46.24</v>
      </c>
    </row>
    <row r="1910" spans="1:10" ht="26.45" customHeight="1" thickTop="1">
      <c r="A1910" s="382"/>
      <c r="B1910" s="360"/>
      <c r="C1910" s="360"/>
      <c r="D1910" s="360"/>
      <c r="E1910" s="360"/>
      <c r="F1910" s="360"/>
      <c r="G1910" s="360"/>
      <c r="H1910" s="360"/>
      <c r="I1910" s="360"/>
      <c r="J1910" s="383"/>
    </row>
    <row r="1911" spans="1:10" ht="14.45" customHeight="1">
      <c r="A1911" s="319" t="s">
        <v>696</v>
      </c>
      <c r="B1911" s="355" t="s">
        <v>5</v>
      </c>
      <c r="C1911" s="370" t="s">
        <v>6</v>
      </c>
      <c r="D1911" s="370" t="s">
        <v>7</v>
      </c>
      <c r="E1911" s="523" t="s">
        <v>1181</v>
      </c>
      <c r="F1911" s="523"/>
      <c r="G1911" s="354" t="s">
        <v>8</v>
      </c>
      <c r="H1911" s="355" t="s">
        <v>9</v>
      </c>
      <c r="I1911" s="355" t="s">
        <v>10</v>
      </c>
      <c r="J1911" s="320" t="s">
        <v>12</v>
      </c>
    </row>
    <row r="1912" spans="1:10" ht="38.25" customHeight="1">
      <c r="A1912" s="323" t="s">
        <v>1182</v>
      </c>
      <c r="B1912" s="357" t="s">
        <v>697</v>
      </c>
      <c r="C1912" s="371" t="s">
        <v>20</v>
      </c>
      <c r="D1912" s="371" t="s">
        <v>698</v>
      </c>
      <c r="E1912" s="524" t="s">
        <v>1324</v>
      </c>
      <c r="F1912" s="524"/>
      <c r="G1912" s="356" t="s">
        <v>62</v>
      </c>
      <c r="H1912" s="359">
        <v>1</v>
      </c>
      <c r="I1912" s="358">
        <v>38.08</v>
      </c>
      <c r="J1912" s="373">
        <v>38.08</v>
      </c>
    </row>
    <row r="1913" spans="1:10" ht="25.5" customHeight="1">
      <c r="A1913" s="374" t="s">
        <v>1184</v>
      </c>
      <c r="B1913" s="362" t="s">
        <v>2100</v>
      </c>
      <c r="C1913" s="372" t="s">
        <v>20</v>
      </c>
      <c r="D1913" s="372" t="s">
        <v>2101</v>
      </c>
      <c r="E1913" s="503" t="s">
        <v>1324</v>
      </c>
      <c r="F1913" s="503"/>
      <c r="G1913" s="361" t="s">
        <v>62</v>
      </c>
      <c r="H1913" s="364">
        <v>1</v>
      </c>
      <c r="I1913" s="363">
        <v>11.22</v>
      </c>
      <c r="J1913" s="375">
        <v>11.22</v>
      </c>
    </row>
    <row r="1914" spans="1:10" ht="39.6" customHeight="1">
      <c r="A1914" s="374" t="s">
        <v>1184</v>
      </c>
      <c r="B1914" s="362" t="s">
        <v>2104</v>
      </c>
      <c r="C1914" s="372" t="s">
        <v>20</v>
      </c>
      <c r="D1914" s="372" t="s">
        <v>2105</v>
      </c>
      <c r="E1914" s="503" t="s">
        <v>1324</v>
      </c>
      <c r="F1914" s="503"/>
      <c r="G1914" s="361" t="s">
        <v>62</v>
      </c>
      <c r="H1914" s="364">
        <v>1</v>
      </c>
      <c r="I1914" s="363">
        <v>26.86</v>
      </c>
      <c r="J1914" s="375">
        <v>26.86</v>
      </c>
    </row>
    <row r="1915" spans="1:10" ht="26.45" customHeight="1">
      <c r="A1915" s="378"/>
      <c r="B1915" s="381"/>
      <c r="C1915" s="381"/>
      <c r="D1915" s="381"/>
      <c r="E1915" s="381" t="s">
        <v>1213</v>
      </c>
      <c r="F1915" s="379">
        <v>14.86</v>
      </c>
      <c r="G1915" s="381" t="s">
        <v>1214</v>
      </c>
      <c r="H1915" s="379">
        <v>0</v>
      </c>
      <c r="I1915" s="381" t="s">
        <v>1215</v>
      </c>
      <c r="J1915" s="380">
        <v>14.86</v>
      </c>
    </row>
    <row r="1916" spans="1:10" ht="26.45" customHeight="1" thickBot="1">
      <c r="A1916" s="378"/>
      <c r="B1916" s="381"/>
      <c r="C1916" s="381"/>
      <c r="D1916" s="381"/>
      <c r="E1916" s="381" t="s">
        <v>1216</v>
      </c>
      <c r="F1916" s="379">
        <v>10.97</v>
      </c>
      <c r="G1916" s="381"/>
      <c r="H1916" s="525" t="s">
        <v>1217</v>
      </c>
      <c r="I1916" s="525"/>
      <c r="J1916" s="380">
        <v>49.05</v>
      </c>
    </row>
    <row r="1917" spans="1:10" ht="39.6" customHeight="1" thickTop="1">
      <c r="A1917" s="382"/>
      <c r="B1917" s="360"/>
      <c r="C1917" s="360"/>
      <c r="D1917" s="360"/>
      <c r="E1917" s="360"/>
      <c r="F1917" s="360"/>
      <c r="G1917" s="360"/>
      <c r="H1917" s="360"/>
      <c r="I1917" s="360"/>
      <c r="J1917" s="383"/>
    </row>
    <row r="1918" spans="1:10" ht="26.45" customHeight="1">
      <c r="A1918" s="319" t="s">
        <v>699</v>
      </c>
      <c r="B1918" s="355" t="s">
        <v>5</v>
      </c>
      <c r="C1918" s="370" t="s">
        <v>6</v>
      </c>
      <c r="D1918" s="370" t="s">
        <v>7</v>
      </c>
      <c r="E1918" s="523" t="s">
        <v>1181</v>
      </c>
      <c r="F1918" s="523"/>
      <c r="G1918" s="354" t="s">
        <v>8</v>
      </c>
      <c r="H1918" s="355" t="s">
        <v>9</v>
      </c>
      <c r="I1918" s="355" t="s">
        <v>10</v>
      </c>
      <c r="J1918" s="320" t="s">
        <v>12</v>
      </c>
    </row>
    <row r="1919" spans="1:10" ht="26.45" customHeight="1">
      <c r="A1919" s="323" t="s">
        <v>1182</v>
      </c>
      <c r="B1919" s="357" t="s">
        <v>700</v>
      </c>
      <c r="C1919" s="371" t="s">
        <v>20</v>
      </c>
      <c r="D1919" s="371" t="s">
        <v>701</v>
      </c>
      <c r="E1919" s="524" t="s">
        <v>1324</v>
      </c>
      <c r="F1919" s="524"/>
      <c r="G1919" s="356" t="s">
        <v>62</v>
      </c>
      <c r="H1919" s="359">
        <v>1</v>
      </c>
      <c r="I1919" s="358">
        <v>57.28</v>
      </c>
      <c r="J1919" s="373">
        <v>57.28</v>
      </c>
    </row>
    <row r="1920" spans="1:10" ht="26.45" customHeight="1">
      <c r="A1920" s="374" t="s">
        <v>1184</v>
      </c>
      <c r="B1920" s="362" t="s">
        <v>2100</v>
      </c>
      <c r="C1920" s="372" t="s">
        <v>20</v>
      </c>
      <c r="D1920" s="372" t="s">
        <v>2101</v>
      </c>
      <c r="E1920" s="503" t="s">
        <v>1324</v>
      </c>
      <c r="F1920" s="503"/>
      <c r="G1920" s="361" t="s">
        <v>62</v>
      </c>
      <c r="H1920" s="364">
        <v>1</v>
      </c>
      <c r="I1920" s="363">
        <v>11.22</v>
      </c>
      <c r="J1920" s="375">
        <v>11.22</v>
      </c>
    </row>
    <row r="1921" spans="1:10" ht="14.45" customHeight="1">
      <c r="A1921" s="374" t="s">
        <v>1184</v>
      </c>
      <c r="B1921" s="362" t="s">
        <v>2106</v>
      </c>
      <c r="C1921" s="372" t="s">
        <v>20</v>
      </c>
      <c r="D1921" s="372" t="s">
        <v>2107</v>
      </c>
      <c r="E1921" s="503" t="s">
        <v>1324</v>
      </c>
      <c r="F1921" s="503"/>
      <c r="G1921" s="361" t="s">
        <v>62</v>
      </c>
      <c r="H1921" s="364">
        <v>1</v>
      </c>
      <c r="I1921" s="363">
        <v>46.06</v>
      </c>
      <c r="J1921" s="375">
        <v>46.06</v>
      </c>
    </row>
    <row r="1922" spans="1:10" ht="14.45" customHeight="1">
      <c r="A1922" s="378"/>
      <c r="B1922" s="381"/>
      <c r="C1922" s="381"/>
      <c r="D1922" s="381"/>
      <c r="E1922" s="381" t="s">
        <v>1213</v>
      </c>
      <c r="F1922" s="379">
        <v>23.39</v>
      </c>
      <c r="G1922" s="381" t="s">
        <v>1214</v>
      </c>
      <c r="H1922" s="379">
        <v>0</v>
      </c>
      <c r="I1922" s="381" t="s">
        <v>1215</v>
      </c>
      <c r="J1922" s="380">
        <v>23.39</v>
      </c>
    </row>
    <row r="1923" spans="1:10" ht="15" thickBot="1">
      <c r="A1923" s="378"/>
      <c r="B1923" s="381"/>
      <c r="C1923" s="381"/>
      <c r="D1923" s="381"/>
      <c r="E1923" s="381" t="s">
        <v>1216</v>
      </c>
      <c r="F1923" s="379">
        <v>16.5</v>
      </c>
      <c r="G1923" s="381"/>
      <c r="H1923" s="525" t="s">
        <v>1217</v>
      </c>
      <c r="I1923" s="525"/>
      <c r="J1923" s="380">
        <v>73.78</v>
      </c>
    </row>
    <row r="1924" spans="1:10" ht="39.6" customHeight="1" thickTop="1">
      <c r="A1924" s="382"/>
      <c r="B1924" s="360"/>
      <c r="C1924" s="360"/>
      <c r="D1924" s="360"/>
      <c r="E1924" s="360"/>
      <c r="F1924" s="360"/>
      <c r="G1924" s="360"/>
      <c r="H1924" s="360"/>
      <c r="I1924" s="360"/>
      <c r="J1924" s="383"/>
    </row>
    <row r="1925" spans="1:10" ht="26.45" customHeight="1">
      <c r="A1925" s="319" t="s">
        <v>702</v>
      </c>
      <c r="B1925" s="355" t="s">
        <v>5</v>
      </c>
      <c r="C1925" s="370" t="s">
        <v>6</v>
      </c>
      <c r="D1925" s="370" t="s">
        <v>7</v>
      </c>
      <c r="E1925" s="523" t="s">
        <v>1181</v>
      </c>
      <c r="F1925" s="523"/>
      <c r="G1925" s="354" t="s">
        <v>8</v>
      </c>
      <c r="H1925" s="355" t="s">
        <v>9</v>
      </c>
      <c r="I1925" s="355" t="s">
        <v>10</v>
      </c>
      <c r="J1925" s="320" t="s">
        <v>12</v>
      </c>
    </row>
    <row r="1926" spans="1:10" ht="26.45" customHeight="1">
      <c r="A1926" s="323" t="s">
        <v>1182</v>
      </c>
      <c r="B1926" s="357" t="s">
        <v>703</v>
      </c>
      <c r="C1926" s="371" t="s">
        <v>20</v>
      </c>
      <c r="D1926" s="371" t="s">
        <v>704</v>
      </c>
      <c r="E1926" s="524" t="s">
        <v>1324</v>
      </c>
      <c r="F1926" s="524"/>
      <c r="G1926" s="356" t="s">
        <v>62</v>
      </c>
      <c r="H1926" s="359">
        <v>1</v>
      </c>
      <c r="I1926" s="358">
        <v>30.43</v>
      </c>
      <c r="J1926" s="373">
        <v>30.43</v>
      </c>
    </row>
    <row r="1927" spans="1:10" ht="26.45" customHeight="1">
      <c r="A1927" s="374" t="s">
        <v>1184</v>
      </c>
      <c r="B1927" s="362" t="s">
        <v>2100</v>
      </c>
      <c r="C1927" s="372" t="s">
        <v>20</v>
      </c>
      <c r="D1927" s="372" t="s">
        <v>2101</v>
      </c>
      <c r="E1927" s="503" t="s">
        <v>1324</v>
      </c>
      <c r="F1927" s="503"/>
      <c r="G1927" s="361" t="s">
        <v>62</v>
      </c>
      <c r="H1927" s="364">
        <v>1</v>
      </c>
      <c r="I1927" s="363">
        <v>11.22</v>
      </c>
      <c r="J1927" s="375">
        <v>11.22</v>
      </c>
    </row>
    <row r="1928" spans="1:10" ht="25.5" customHeight="1">
      <c r="A1928" s="374" t="s">
        <v>1184</v>
      </c>
      <c r="B1928" s="362" t="s">
        <v>2108</v>
      </c>
      <c r="C1928" s="372" t="s">
        <v>20</v>
      </c>
      <c r="D1928" s="372" t="s">
        <v>2109</v>
      </c>
      <c r="E1928" s="503" t="s">
        <v>1324</v>
      </c>
      <c r="F1928" s="503"/>
      <c r="G1928" s="361" t="s">
        <v>62</v>
      </c>
      <c r="H1928" s="364">
        <v>1</v>
      </c>
      <c r="I1928" s="363">
        <v>19.21</v>
      </c>
      <c r="J1928" s="375">
        <v>19.21</v>
      </c>
    </row>
    <row r="1929" spans="1:10" ht="25.5" customHeight="1">
      <c r="A1929" s="378"/>
      <c r="B1929" s="381"/>
      <c r="C1929" s="381"/>
      <c r="D1929" s="381"/>
      <c r="E1929" s="381" t="s">
        <v>1213</v>
      </c>
      <c r="F1929" s="379">
        <v>12.02</v>
      </c>
      <c r="G1929" s="381" t="s">
        <v>1214</v>
      </c>
      <c r="H1929" s="379">
        <v>0</v>
      </c>
      <c r="I1929" s="381" t="s">
        <v>1215</v>
      </c>
      <c r="J1929" s="380">
        <v>12.02</v>
      </c>
    </row>
    <row r="1930" spans="1:10" ht="15" customHeight="1" thickBot="1">
      <c r="A1930" s="378"/>
      <c r="B1930" s="381"/>
      <c r="C1930" s="381"/>
      <c r="D1930" s="381"/>
      <c r="E1930" s="381" t="s">
        <v>1216</v>
      </c>
      <c r="F1930" s="379">
        <v>8.76</v>
      </c>
      <c r="G1930" s="381"/>
      <c r="H1930" s="525" t="s">
        <v>1217</v>
      </c>
      <c r="I1930" s="525"/>
      <c r="J1930" s="380">
        <v>39.19</v>
      </c>
    </row>
    <row r="1931" spans="1:10" ht="14.45" customHeight="1" thickTop="1">
      <c r="A1931" s="382"/>
      <c r="B1931" s="360"/>
      <c r="C1931" s="360"/>
      <c r="D1931" s="360"/>
      <c r="E1931" s="360"/>
      <c r="F1931" s="360"/>
      <c r="G1931" s="360"/>
      <c r="H1931" s="360"/>
      <c r="I1931" s="360"/>
      <c r="J1931" s="383"/>
    </row>
    <row r="1932" spans="1:10" ht="15">
      <c r="A1932" s="319" t="s">
        <v>705</v>
      </c>
      <c r="B1932" s="355" t="s">
        <v>5</v>
      </c>
      <c r="C1932" s="370" t="s">
        <v>6</v>
      </c>
      <c r="D1932" s="370" t="s">
        <v>7</v>
      </c>
      <c r="E1932" s="523" t="s">
        <v>1181</v>
      </c>
      <c r="F1932" s="523"/>
      <c r="G1932" s="354" t="s">
        <v>8</v>
      </c>
      <c r="H1932" s="355" t="s">
        <v>9</v>
      </c>
      <c r="I1932" s="355" t="s">
        <v>10</v>
      </c>
      <c r="J1932" s="320" t="s">
        <v>12</v>
      </c>
    </row>
    <row r="1933" spans="1:10" ht="15" customHeight="1">
      <c r="A1933" s="323" t="s">
        <v>1182</v>
      </c>
      <c r="B1933" s="357" t="s">
        <v>706</v>
      </c>
      <c r="C1933" s="371" t="s">
        <v>20</v>
      </c>
      <c r="D1933" s="371" t="s">
        <v>707</v>
      </c>
      <c r="E1933" s="524" t="s">
        <v>1324</v>
      </c>
      <c r="F1933" s="524"/>
      <c r="G1933" s="356" t="s">
        <v>62</v>
      </c>
      <c r="H1933" s="359">
        <v>1</v>
      </c>
      <c r="I1933" s="358">
        <v>37.03</v>
      </c>
      <c r="J1933" s="373">
        <v>37.03</v>
      </c>
    </row>
    <row r="1934" spans="1:10" ht="39.6" customHeight="1">
      <c r="A1934" s="374" t="s">
        <v>1184</v>
      </c>
      <c r="B1934" s="362" t="s">
        <v>2100</v>
      </c>
      <c r="C1934" s="372" t="s">
        <v>20</v>
      </c>
      <c r="D1934" s="372" t="s">
        <v>2101</v>
      </c>
      <c r="E1934" s="503" t="s">
        <v>1324</v>
      </c>
      <c r="F1934" s="503"/>
      <c r="G1934" s="361" t="s">
        <v>62</v>
      </c>
      <c r="H1934" s="364">
        <v>1</v>
      </c>
      <c r="I1934" s="363">
        <v>11.22</v>
      </c>
      <c r="J1934" s="375">
        <v>11.22</v>
      </c>
    </row>
    <row r="1935" spans="1:10" ht="26.45" customHeight="1">
      <c r="A1935" s="374" t="s">
        <v>1184</v>
      </c>
      <c r="B1935" s="362" t="s">
        <v>2110</v>
      </c>
      <c r="C1935" s="372" t="s">
        <v>20</v>
      </c>
      <c r="D1935" s="372" t="s">
        <v>2111</v>
      </c>
      <c r="E1935" s="503" t="s">
        <v>1324</v>
      </c>
      <c r="F1935" s="503"/>
      <c r="G1935" s="361" t="s">
        <v>62</v>
      </c>
      <c r="H1935" s="364">
        <v>1</v>
      </c>
      <c r="I1935" s="363">
        <v>25.81</v>
      </c>
      <c r="J1935" s="375">
        <v>25.81</v>
      </c>
    </row>
    <row r="1936" spans="1:10" ht="26.45" customHeight="1">
      <c r="A1936" s="378"/>
      <c r="B1936" s="381"/>
      <c r="C1936" s="381"/>
      <c r="D1936" s="381"/>
      <c r="E1936" s="381" t="s">
        <v>1213</v>
      </c>
      <c r="F1936" s="379">
        <v>14.86</v>
      </c>
      <c r="G1936" s="381" t="s">
        <v>1214</v>
      </c>
      <c r="H1936" s="379">
        <v>0</v>
      </c>
      <c r="I1936" s="381" t="s">
        <v>1215</v>
      </c>
      <c r="J1936" s="380">
        <v>14.86</v>
      </c>
    </row>
    <row r="1937" spans="1:10" ht="25.5" customHeight="1" thickBot="1">
      <c r="A1937" s="378"/>
      <c r="B1937" s="381"/>
      <c r="C1937" s="381"/>
      <c r="D1937" s="381"/>
      <c r="E1937" s="381" t="s">
        <v>1216</v>
      </c>
      <c r="F1937" s="379">
        <v>10.67</v>
      </c>
      <c r="G1937" s="381"/>
      <c r="H1937" s="525" t="s">
        <v>1217</v>
      </c>
      <c r="I1937" s="525"/>
      <c r="J1937" s="380">
        <v>47.7</v>
      </c>
    </row>
    <row r="1938" spans="1:10" ht="25.5" customHeight="1" thickTop="1">
      <c r="A1938" s="382"/>
      <c r="B1938" s="360"/>
      <c r="C1938" s="360"/>
      <c r="D1938" s="360"/>
      <c r="E1938" s="360"/>
      <c r="F1938" s="360"/>
      <c r="G1938" s="360"/>
      <c r="H1938" s="360"/>
      <c r="I1938" s="360"/>
      <c r="J1938" s="383"/>
    </row>
    <row r="1939" spans="1:10" ht="15">
      <c r="A1939" s="319" t="s">
        <v>708</v>
      </c>
      <c r="B1939" s="355" t="s">
        <v>5</v>
      </c>
      <c r="C1939" s="370" t="s">
        <v>6</v>
      </c>
      <c r="D1939" s="370" t="s">
        <v>7</v>
      </c>
      <c r="E1939" s="523" t="s">
        <v>1181</v>
      </c>
      <c r="F1939" s="523"/>
      <c r="G1939" s="354" t="s">
        <v>8</v>
      </c>
      <c r="H1939" s="355" t="s">
        <v>9</v>
      </c>
      <c r="I1939" s="355" t="s">
        <v>10</v>
      </c>
      <c r="J1939" s="320" t="s">
        <v>12</v>
      </c>
    </row>
    <row r="1940" spans="1:10" ht="14.45" customHeight="1">
      <c r="A1940" s="323" t="s">
        <v>1182</v>
      </c>
      <c r="B1940" s="357" t="s">
        <v>709</v>
      </c>
      <c r="C1940" s="371" t="s">
        <v>20</v>
      </c>
      <c r="D1940" s="371" t="s">
        <v>710</v>
      </c>
      <c r="E1940" s="524" t="s">
        <v>1324</v>
      </c>
      <c r="F1940" s="524"/>
      <c r="G1940" s="356" t="s">
        <v>62</v>
      </c>
      <c r="H1940" s="359">
        <v>1</v>
      </c>
      <c r="I1940" s="358">
        <v>50.41</v>
      </c>
      <c r="J1940" s="373">
        <v>50.41</v>
      </c>
    </row>
    <row r="1941" spans="1:10" ht="15" customHeight="1">
      <c r="A1941" s="374" t="s">
        <v>1184</v>
      </c>
      <c r="B1941" s="362" t="s">
        <v>2100</v>
      </c>
      <c r="C1941" s="372" t="s">
        <v>20</v>
      </c>
      <c r="D1941" s="372" t="s">
        <v>2101</v>
      </c>
      <c r="E1941" s="503" t="s">
        <v>1324</v>
      </c>
      <c r="F1941" s="503"/>
      <c r="G1941" s="361" t="s">
        <v>62</v>
      </c>
      <c r="H1941" s="364">
        <v>1</v>
      </c>
      <c r="I1941" s="363">
        <v>11.22</v>
      </c>
      <c r="J1941" s="375">
        <v>11.22</v>
      </c>
    </row>
    <row r="1942" spans="1:10" ht="14.45" customHeight="1">
      <c r="A1942" s="374" t="s">
        <v>1184</v>
      </c>
      <c r="B1942" s="362" t="s">
        <v>2112</v>
      </c>
      <c r="C1942" s="372" t="s">
        <v>20</v>
      </c>
      <c r="D1942" s="372" t="s">
        <v>2113</v>
      </c>
      <c r="E1942" s="503" t="s">
        <v>1324</v>
      </c>
      <c r="F1942" s="503"/>
      <c r="G1942" s="361" t="s">
        <v>62</v>
      </c>
      <c r="H1942" s="364">
        <v>1</v>
      </c>
      <c r="I1942" s="363">
        <v>39.19</v>
      </c>
      <c r="J1942" s="375">
        <v>39.19</v>
      </c>
    </row>
    <row r="1943" spans="1:10" ht="26.45" customHeight="1">
      <c r="A1943" s="378"/>
      <c r="B1943" s="381"/>
      <c r="C1943" s="381"/>
      <c r="D1943" s="381"/>
      <c r="E1943" s="381" t="s">
        <v>1213</v>
      </c>
      <c r="F1943" s="379">
        <v>17.7</v>
      </c>
      <c r="G1943" s="381" t="s">
        <v>1214</v>
      </c>
      <c r="H1943" s="379">
        <v>0</v>
      </c>
      <c r="I1943" s="381" t="s">
        <v>1215</v>
      </c>
      <c r="J1943" s="380">
        <v>17.7</v>
      </c>
    </row>
    <row r="1944" spans="1:10" ht="26.45" customHeight="1" thickBot="1">
      <c r="A1944" s="378"/>
      <c r="B1944" s="381"/>
      <c r="C1944" s="381"/>
      <c r="D1944" s="381"/>
      <c r="E1944" s="381" t="s">
        <v>1216</v>
      </c>
      <c r="F1944" s="379">
        <v>14.52</v>
      </c>
      <c r="G1944" s="381"/>
      <c r="H1944" s="525" t="s">
        <v>1217</v>
      </c>
      <c r="I1944" s="525"/>
      <c r="J1944" s="380">
        <v>64.930000000000007</v>
      </c>
    </row>
    <row r="1945" spans="1:10" ht="26.45" customHeight="1" thickTop="1">
      <c r="A1945" s="382"/>
      <c r="B1945" s="360"/>
      <c r="C1945" s="360"/>
      <c r="D1945" s="360"/>
      <c r="E1945" s="360"/>
      <c r="F1945" s="360"/>
      <c r="G1945" s="360"/>
      <c r="H1945" s="360"/>
      <c r="I1945" s="360"/>
      <c r="J1945" s="383"/>
    </row>
    <row r="1946" spans="1:10" ht="26.45" customHeight="1">
      <c r="A1946" s="319" t="s">
        <v>715</v>
      </c>
      <c r="B1946" s="355" t="s">
        <v>5</v>
      </c>
      <c r="C1946" s="370" t="s">
        <v>6</v>
      </c>
      <c r="D1946" s="370" t="s">
        <v>7</v>
      </c>
      <c r="E1946" s="523" t="s">
        <v>1181</v>
      </c>
      <c r="F1946" s="523"/>
      <c r="G1946" s="354" t="s">
        <v>8</v>
      </c>
      <c r="H1946" s="355" t="s">
        <v>9</v>
      </c>
      <c r="I1946" s="355" t="s">
        <v>10</v>
      </c>
      <c r="J1946" s="320" t="s">
        <v>12</v>
      </c>
    </row>
    <row r="1947" spans="1:10" ht="26.45" customHeight="1">
      <c r="A1947" s="323" t="s">
        <v>1182</v>
      </c>
      <c r="B1947" s="357" t="s">
        <v>716</v>
      </c>
      <c r="C1947" s="371" t="s">
        <v>20</v>
      </c>
      <c r="D1947" s="371" t="s">
        <v>717</v>
      </c>
      <c r="E1947" s="524" t="s">
        <v>1293</v>
      </c>
      <c r="F1947" s="524"/>
      <c r="G1947" s="356" t="s">
        <v>39</v>
      </c>
      <c r="H1947" s="359">
        <v>1</v>
      </c>
      <c r="I1947" s="358">
        <v>17.43</v>
      </c>
      <c r="J1947" s="373">
        <v>17.43</v>
      </c>
    </row>
    <row r="1948" spans="1:10" ht="25.5">
      <c r="A1948" s="374" t="s">
        <v>1184</v>
      </c>
      <c r="B1948" s="362" t="s">
        <v>2114</v>
      </c>
      <c r="C1948" s="372" t="s">
        <v>20</v>
      </c>
      <c r="D1948" s="372" t="s">
        <v>2115</v>
      </c>
      <c r="E1948" s="503" t="s">
        <v>1187</v>
      </c>
      <c r="F1948" s="503"/>
      <c r="G1948" s="361" t="s">
        <v>28</v>
      </c>
      <c r="H1948" s="364">
        <v>0.36099999999999999</v>
      </c>
      <c r="I1948" s="363">
        <v>30.2</v>
      </c>
      <c r="J1948" s="375">
        <v>10.9</v>
      </c>
    </row>
    <row r="1949" spans="1:10" ht="14.45" customHeight="1">
      <c r="A1949" s="374" t="s">
        <v>1184</v>
      </c>
      <c r="B1949" s="362" t="s">
        <v>1245</v>
      </c>
      <c r="C1949" s="372" t="s">
        <v>20</v>
      </c>
      <c r="D1949" s="372" t="s">
        <v>1246</v>
      </c>
      <c r="E1949" s="503" t="s">
        <v>1187</v>
      </c>
      <c r="F1949" s="503"/>
      <c r="G1949" s="361" t="s">
        <v>28</v>
      </c>
      <c r="H1949" s="364">
        <v>0.1203</v>
      </c>
      <c r="I1949" s="363">
        <v>23.48</v>
      </c>
      <c r="J1949" s="375">
        <v>2.82</v>
      </c>
    </row>
    <row r="1950" spans="1:10" ht="25.5" customHeight="1">
      <c r="A1950" s="376" t="s">
        <v>1200</v>
      </c>
      <c r="B1950" s="367" t="s">
        <v>2116</v>
      </c>
      <c r="C1950" s="365" t="s">
        <v>20</v>
      </c>
      <c r="D1950" s="365" t="s">
        <v>2117</v>
      </c>
      <c r="E1950" s="502" t="s">
        <v>1203</v>
      </c>
      <c r="F1950" s="502"/>
      <c r="G1950" s="366" t="s">
        <v>62</v>
      </c>
      <c r="H1950" s="369">
        <v>8.0199999999999994E-2</v>
      </c>
      <c r="I1950" s="368">
        <v>0.92</v>
      </c>
      <c r="J1950" s="377">
        <v>7.0000000000000007E-2</v>
      </c>
    </row>
    <row r="1951" spans="1:10">
      <c r="A1951" s="376" t="s">
        <v>1200</v>
      </c>
      <c r="B1951" s="367" t="s">
        <v>2118</v>
      </c>
      <c r="C1951" s="365" t="s">
        <v>20</v>
      </c>
      <c r="D1951" s="365" t="s">
        <v>2119</v>
      </c>
      <c r="E1951" s="502" t="s">
        <v>1203</v>
      </c>
      <c r="F1951" s="502"/>
      <c r="G1951" s="366" t="s">
        <v>101</v>
      </c>
      <c r="H1951" s="369">
        <v>1.3389</v>
      </c>
      <c r="I1951" s="368">
        <v>2.72</v>
      </c>
      <c r="J1951" s="377">
        <v>3.64</v>
      </c>
    </row>
    <row r="1952" spans="1:10" ht="26.45" customHeight="1">
      <c r="A1952" s="378"/>
      <c r="B1952" s="381"/>
      <c r="C1952" s="381"/>
      <c r="D1952" s="381"/>
      <c r="E1952" s="381" t="s">
        <v>1213</v>
      </c>
      <c r="F1952" s="379">
        <v>8.34</v>
      </c>
      <c r="G1952" s="381" t="s">
        <v>1214</v>
      </c>
      <c r="H1952" s="379">
        <v>0</v>
      </c>
      <c r="I1952" s="381" t="s">
        <v>1215</v>
      </c>
      <c r="J1952" s="380">
        <v>8.34</v>
      </c>
    </row>
    <row r="1953" spans="1:10" ht="14.45" customHeight="1" thickBot="1">
      <c r="A1953" s="378"/>
      <c r="B1953" s="381"/>
      <c r="C1953" s="381"/>
      <c r="D1953" s="381"/>
      <c r="E1953" s="381" t="s">
        <v>1216</v>
      </c>
      <c r="F1953" s="379">
        <v>5.0199999999999996</v>
      </c>
      <c r="G1953" s="381"/>
      <c r="H1953" s="525" t="s">
        <v>1217</v>
      </c>
      <c r="I1953" s="525"/>
      <c r="J1953" s="380">
        <v>22.45</v>
      </c>
    </row>
    <row r="1954" spans="1:10" ht="26.45" customHeight="1" thickTop="1">
      <c r="A1954" s="382"/>
      <c r="B1954" s="360"/>
      <c r="C1954" s="360"/>
      <c r="D1954" s="360"/>
      <c r="E1954" s="360"/>
      <c r="F1954" s="360"/>
      <c r="G1954" s="360"/>
      <c r="H1954" s="360"/>
      <c r="I1954" s="360"/>
      <c r="J1954" s="383"/>
    </row>
    <row r="1955" spans="1:10" ht="15">
      <c r="A1955" s="319" t="s">
        <v>718</v>
      </c>
      <c r="B1955" s="355" t="s">
        <v>5</v>
      </c>
      <c r="C1955" s="370" t="s">
        <v>6</v>
      </c>
      <c r="D1955" s="370" t="s">
        <v>7</v>
      </c>
      <c r="E1955" s="523" t="s">
        <v>1181</v>
      </c>
      <c r="F1955" s="523"/>
      <c r="G1955" s="354" t="s">
        <v>8</v>
      </c>
      <c r="H1955" s="355" t="s">
        <v>9</v>
      </c>
      <c r="I1955" s="355" t="s">
        <v>10</v>
      </c>
      <c r="J1955" s="320" t="s">
        <v>12</v>
      </c>
    </row>
    <row r="1956" spans="1:10" ht="39.6" customHeight="1">
      <c r="A1956" s="323" t="s">
        <v>1182</v>
      </c>
      <c r="B1956" s="357" t="s">
        <v>719</v>
      </c>
      <c r="C1956" s="371" t="s">
        <v>20</v>
      </c>
      <c r="D1956" s="371" t="s">
        <v>720</v>
      </c>
      <c r="E1956" s="524" t="s">
        <v>1293</v>
      </c>
      <c r="F1956" s="524"/>
      <c r="G1956" s="356" t="s">
        <v>39</v>
      </c>
      <c r="H1956" s="359">
        <v>1</v>
      </c>
      <c r="I1956" s="358">
        <v>31.91</v>
      </c>
      <c r="J1956" s="373">
        <v>31.91</v>
      </c>
    </row>
    <row r="1957" spans="1:10" ht="39.6" customHeight="1">
      <c r="A1957" s="374" t="s">
        <v>1184</v>
      </c>
      <c r="B1957" s="362" t="s">
        <v>2114</v>
      </c>
      <c r="C1957" s="372" t="s">
        <v>20</v>
      </c>
      <c r="D1957" s="372" t="s">
        <v>2115</v>
      </c>
      <c r="E1957" s="503" t="s">
        <v>1187</v>
      </c>
      <c r="F1957" s="503"/>
      <c r="G1957" s="361" t="s">
        <v>28</v>
      </c>
      <c r="H1957" s="364">
        <v>0.7419</v>
      </c>
      <c r="I1957" s="363">
        <v>30.2</v>
      </c>
      <c r="J1957" s="375">
        <v>22.4</v>
      </c>
    </row>
    <row r="1958" spans="1:10" ht="39.6" customHeight="1">
      <c r="A1958" s="374" t="s">
        <v>1184</v>
      </c>
      <c r="B1958" s="362" t="s">
        <v>1245</v>
      </c>
      <c r="C1958" s="372" t="s">
        <v>20</v>
      </c>
      <c r="D1958" s="372" t="s">
        <v>1246</v>
      </c>
      <c r="E1958" s="503" t="s">
        <v>1187</v>
      </c>
      <c r="F1958" s="503"/>
      <c r="G1958" s="361" t="s">
        <v>28</v>
      </c>
      <c r="H1958" s="364">
        <v>0.24729999999999999</v>
      </c>
      <c r="I1958" s="363">
        <v>23.48</v>
      </c>
      <c r="J1958" s="375">
        <v>5.8</v>
      </c>
    </row>
    <row r="1959" spans="1:10" ht="39.6" customHeight="1">
      <c r="A1959" s="376" t="s">
        <v>1200</v>
      </c>
      <c r="B1959" s="367" t="s">
        <v>2116</v>
      </c>
      <c r="C1959" s="365" t="s">
        <v>20</v>
      </c>
      <c r="D1959" s="365" t="s">
        <v>2117</v>
      </c>
      <c r="E1959" s="502" t="s">
        <v>1203</v>
      </c>
      <c r="F1959" s="502"/>
      <c r="G1959" s="366" t="s">
        <v>62</v>
      </c>
      <c r="H1959" s="369">
        <v>8.0199999999999994E-2</v>
      </c>
      <c r="I1959" s="368">
        <v>0.92</v>
      </c>
      <c r="J1959" s="377">
        <v>7.0000000000000007E-2</v>
      </c>
    </row>
    <row r="1960" spans="1:10" ht="39.6" customHeight="1">
      <c r="A1960" s="376" t="s">
        <v>1200</v>
      </c>
      <c r="B1960" s="367" t="s">
        <v>2118</v>
      </c>
      <c r="C1960" s="365" t="s">
        <v>20</v>
      </c>
      <c r="D1960" s="365" t="s">
        <v>2119</v>
      </c>
      <c r="E1960" s="502" t="s">
        <v>1203</v>
      </c>
      <c r="F1960" s="502"/>
      <c r="G1960" s="366" t="s">
        <v>101</v>
      </c>
      <c r="H1960" s="369">
        <v>1.3389</v>
      </c>
      <c r="I1960" s="368">
        <v>2.72</v>
      </c>
      <c r="J1960" s="377">
        <v>3.64</v>
      </c>
    </row>
    <row r="1961" spans="1:10" ht="39.6" customHeight="1">
      <c r="A1961" s="378"/>
      <c r="B1961" s="381"/>
      <c r="C1961" s="381"/>
      <c r="D1961" s="381"/>
      <c r="E1961" s="381" t="s">
        <v>1213</v>
      </c>
      <c r="F1961" s="379">
        <v>17.149999999999999</v>
      </c>
      <c r="G1961" s="381" t="s">
        <v>1214</v>
      </c>
      <c r="H1961" s="379">
        <v>0</v>
      </c>
      <c r="I1961" s="381" t="s">
        <v>1215</v>
      </c>
      <c r="J1961" s="380">
        <v>17.149999999999999</v>
      </c>
    </row>
    <row r="1962" spans="1:10" ht="39.6" customHeight="1" thickBot="1">
      <c r="A1962" s="378"/>
      <c r="B1962" s="381"/>
      <c r="C1962" s="381"/>
      <c r="D1962" s="381"/>
      <c r="E1962" s="381" t="s">
        <v>1216</v>
      </c>
      <c r="F1962" s="379">
        <v>9.19</v>
      </c>
      <c r="G1962" s="381"/>
      <c r="H1962" s="525" t="s">
        <v>1217</v>
      </c>
      <c r="I1962" s="525"/>
      <c r="J1962" s="380">
        <v>41.1</v>
      </c>
    </row>
    <row r="1963" spans="1:10" ht="39.6" customHeight="1" thickTop="1">
      <c r="A1963" s="382"/>
      <c r="B1963" s="360"/>
      <c r="C1963" s="360"/>
      <c r="D1963" s="360"/>
      <c r="E1963" s="360"/>
      <c r="F1963" s="360"/>
      <c r="G1963" s="360"/>
      <c r="H1963" s="360"/>
      <c r="I1963" s="360"/>
      <c r="J1963" s="383"/>
    </row>
    <row r="1964" spans="1:10" ht="39.6" customHeight="1">
      <c r="A1964" s="319" t="s">
        <v>721</v>
      </c>
      <c r="B1964" s="355" t="s">
        <v>5</v>
      </c>
      <c r="C1964" s="370" t="s">
        <v>6</v>
      </c>
      <c r="D1964" s="370" t="s">
        <v>7</v>
      </c>
      <c r="E1964" s="523" t="s">
        <v>1181</v>
      </c>
      <c r="F1964" s="523"/>
      <c r="G1964" s="354" t="s">
        <v>8</v>
      </c>
      <c r="H1964" s="355" t="s">
        <v>9</v>
      </c>
      <c r="I1964" s="355" t="s">
        <v>10</v>
      </c>
      <c r="J1964" s="320" t="s">
        <v>12</v>
      </c>
    </row>
    <row r="1965" spans="1:10" ht="39.6" customHeight="1">
      <c r="A1965" s="323" t="s">
        <v>1182</v>
      </c>
      <c r="B1965" s="357" t="s">
        <v>722</v>
      </c>
      <c r="C1965" s="371" t="s">
        <v>20</v>
      </c>
      <c r="D1965" s="371" t="s">
        <v>723</v>
      </c>
      <c r="E1965" s="524" t="s">
        <v>1293</v>
      </c>
      <c r="F1965" s="524"/>
      <c r="G1965" s="356" t="s">
        <v>39</v>
      </c>
      <c r="H1965" s="359">
        <v>1</v>
      </c>
      <c r="I1965" s="358">
        <v>16.72</v>
      </c>
      <c r="J1965" s="373">
        <v>16.72</v>
      </c>
    </row>
    <row r="1966" spans="1:10" ht="39.6" customHeight="1">
      <c r="A1966" s="374" t="s">
        <v>1184</v>
      </c>
      <c r="B1966" s="362" t="s">
        <v>2114</v>
      </c>
      <c r="C1966" s="372" t="s">
        <v>20</v>
      </c>
      <c r="D1966" s="372" t="s">
        <v>2115</v>
      </c>
      <c r="E1966" s="503" t="s">
        <v>1187</v>
      </c>
      <c r="F1966" s="503"/>
      <c r="G1966" s="361" t="s">
        <v>28</v>
      </c>
      <c r="H1966" s="364">
        <v>0.22700000000000001</v>
      </c>
      <c r="I1966" s="363">
        <v>30.2</v>
      </c>
      <c r="J1966" s="375">
        <v>6.85</v>
      </c>
    </row>
    <row r="1967" spans="1:10" ht="39.6" customHeight="1">
      <c r="A1967" s="374" t="s">
        <v>1184</v>
      </c>
      <c r="B1967" s="362" t="s">
        <v>1245</v>
      </c>
      <c r="C1967" s="372" t="s">
        <v>20</v>
      </c>
      <c r="D1967" s="372" t="s">
        <v>1246</v>
      </c>
      <c r="E1967" s="503" t="s">
        <v>1187</v>
      </c>
      <c r="F1967" s="503"/>
      <c r="G1967" s="361" t="s">
        <v>28</v>
      </c>
      <c r="H1967" s="364">
        <v>7.5700000000000003E-2</v>
      </c>
      <c r="I1967" s="363">
        <v>23.48</v>
      </c>
      <c r="J1967" s="375">
        <v>1.77</v>
      </c>
    </row>
    <row r="1968" spans="1:10" ht="39.6" customHeight="1">
      <c r="A1968" s="376" t="s">
        <v>1200</v>
      </c>
      <c r="B1968" s="367" t="s">
        <v>1208</v>
      </c>
      <c r="C1968" s="365" t="s">
        <v>20</v>
      </c>
      <c r="D1968" s="365" t="s">
        <v>1209</v>
      </c>
      <c r="E1968" s="502" t="s">
        <v>1203</v>
      </c>
      <c r="F1968" s="502"/>
      <c r="G1968" s="366" t="s">
        <v>1210</v>
      </c>
      <c r="H1968" s="369">
        <v>0.22850000000000001</v>
      </c>
      <c r="I1968" s="368">
        <v>35.479999999999997</v>
      </c>
      <c r="J1968" s="377">
        <v>8.1</v>
      </c>
    </row>
    <row r="1969" spans="1:10" ht="39.6" customHeight="1">
      <c r="A1969" s="378"/>
      <c r="B1969" s="381"/>
      <c r="C1969" s="381"/>
      <c r="D1969" s="381"/>
      <c r="E1969" s="381" t="s">
        <v>1213</v>
      </c>
      <c r="F1969" s="379">
        <v>5.24</v>
      </c>
      <c r="G1969" s="381" t="s">
        <v>1214</v>
      </c>
      <c r="H1969" s="379">
        <v>0</v>
      </c>
      <c r="I1969" s="381" t="s">
        <v>1215</v>
      </c>
      <c r="J1969" s="380">
        <v>5.24</v>
      </c>
    </row>
    <row r="1970" spans="1:10" ht="39.6" customHeight="1" thickBot="1">
      <c r="A1970" s="378"/>
      <c r="B1970" s="381"/>
      <c r="C1970" s="381"/>
      <c r="D1970" s="381"/>
      <c r="E1970" s="381" t="s">
        <v>1216</v>
      </c>
      <c r="F1970" s="379">
        <v>4.8099999999999996</v>
      </c>
      <c r="G1970" s="381"/>
      <c r="H1970" s="525" t="s">
        <v>1217</v>
      </c>
      <c r="I1970" s="525"/>
      <c r="J1970" s="380">
        <v>21.53</v>
      </c>
    </row>
    <row r="1971" spans="1:10" ht="39.6" customHeight="1" thickTop="1">
      <c r="A1971" s="382"/>
      <c r="B1971" s="360"/>
      <c r="C1971" s="360"/>
      <c r="D1971" s="360"/>
      <c r="E1971" s="360"/>
      <c r="F1971" s="360"/>
      <c r="G1971" s="360"/>
      <c r="H1971" s="360"/>
      <c r="I1971" s="360"/>
      <c r="J1971" s="383"/>
    </row>
    <row r="1972" spans="1:10" ht="39.6" customHeight="1">
      <c r="A1972" s="319" t="s">
        <v>724</v>
      </c>
      <c r="B1972" s="355" t="s">
        <v>5</v>
      </c>
      <c r="C1972" s="370" t="s">
        <v>6</v>
      </c>
      <c r="D1972" s="370" t="s">
        <v>7</v>
      </c>
      <c r="E1972" s="523" t="s">
        <v>1181</v>
      </c>
      <c r="F1972" s="523"/>
      <c r="G1972" s="354" t="s">
        <v>8</v>
      </c>
      <c r="H1972" s="355" t="s">
        <v>9</v>
      </c>
      <c r="I1972" s="355" t="s">
        <v>10</v>
      </c>
      <c r="J1972" s="320" t="s">
        <v>12</v>
      </c>
    </row>
    <row r="1973" spans="1:10" ht="39.6" customHeight="1">
      <c r="A1973" s="323" t="s">
        <v>1182</v>
      </c>
      <c r="B1973" s="357" t="s">
        <v>725</v>
      </c>
      <c r="C1973" s="371" t="s">
        <v>20</v>
      </c>
      <c r="D1973" s="371" t="s">
        <v>726</v>
      </c>
      <c r="E1973" s="524" t="s">
        <v>1293</v>
      </c>
      <c r="F1973" s="524"/>
      <c r="G1973" s="356" t="s">
        <v>39</v>
      </c>
      <c r="H1973" s="359">
        <v>1</v>
      </c>
      <c r="I1973" s="358">
        <v>14.29</v>
      </c>
      <c r="J1973" s="373">
        <v>14.29</v>
      </c>
    </row>
    <row r="1974" spans="1:10" ht="39.6" customHeight="1">
      <c r="A1974" s="374" t="s">
        <v>1184</v>
      </c>
      <c r="B1974" s="362" t="s">
        <v>2114</v>
      </c>
      <c r="C1974" s="372" t="s">
        <v>20</v>
      </c>
      <c r="D1974" s="372" t="s">
        <v>2115</v>
      </c>
      <c r="E1974" s="503" t="s">
        <v>1187</v>
      </c>
      <c r="F1974" s="503"/>
      <c r="G1974" s="361" t="s">
        <v>28</v>
      </c>
      <c r="H1974" s="364">
        <v>0.16309999999999999</v>
      </c>
      <c r="I1974" s="363">
        <v>30.2</v>
      </c>
      <c r="J1974" s="375">
        <v>4.92</v>
      </c>
    </row>
    <row r="1975" spans="1:10" ht="39.6" customHeight="1">
      <c r="A1975" s="374" t="s">
        <v>1184</v>
      </c>
      <c r="B1975" s="362" t="s">
        <v>1245</v>
      </c>
      <c r="C1975" s="372" t="s">
        <v>20</v>
      </c>
      <c r="D1975" s="372" t="s">
        <v>1246</v>
      </c>
      <c r="E1975" s="503" t="s">
        <v>1187</v>
      </c>
      <c r="F1975" s="503"/>
      <c r="G1975" s="361" t="s">
        <v>28</v>
      </c>
      <c r="H1975" s="364">
        <v>5.4399999999999997E-2</v>
      </c>
      <c r="I1975" s="363">
        <v>23.48</v>
      </c>
      <c r="J1975" s="375">
        <v>1.27</v>
      </c>
    </row>
    <row r="1976" spans="1:10" ht="39.6" customHeight="1">
      <c r="A1976" s="376" t="s">
        <v>1200</v>
      </c>
      <c r="B1976" s="367" t="s">
        <v>1208</v>
      </c>
      <c r="C1976" s="365" t="s">
        <v>20</v>
      </c>
      <c r="D1976" s="365" t="s">
        <v>1209</v>
      </c>
      <c r="E1976" s="502" t="s">
        <v>1203</v>
      </c>
      <c r="F1976" s="502"/>
      <c r="G1976" s="366" t="s">
        <v>1210</v>
      </c>
      <c r="H1976" s="369">
        <v>0.22850000000000001</v>
      </c>
      <c r="I1976" s="368">
        <v>35.479999999999997</v>
      </c>
      <c r="J1976" s="377">
        <v>8.1</v>
      </c>
    </row>
    <row r="1977" spans="1:10" ht="39.6" customHeight="1">
      <c r="A1977" s="378"/>
      <c r="B1977" s="381"/>
      <c r="C1977" s="381"/>
      <c r="D1977" s="381"/>
      <c r="E1977" s="381" t="s">
        <v>1213</v>
      </c>
      <c r="F1977" s="379">
        <v>3.76</v>
      </c>
      <c r="G1977" s="381" t="s">
        <v>1214</v>
      </c>
      <c r="H1977" s="379">
        <v>0</v>
      </c>
      <c r="I1977" s="381" t="s">
        <v>1215</v>
      </c>
      <c r="J1977" s="380">
        <v>3.76</v>
      </c>
    </row>
    <row r="1978" spans="1:10" ht="39.6" customHeight="1" thickBot="1">
      <c r="A1978" s="378"/>
      <c r="B1978" s="381"/>
      <c r="C1978" s="381"/>
      <c r="D1978" s="381"/>
      <c r="E1978" s="381" t="s">
        <v>1216</v>
      </c>
      <c r="F1978" s="379">
        <v>4.1100000000000003</v>
      </c>
      <c r="G1978" s="381"/>
      <c r="H1978" s="525" t="s">
        <v>1217</v>
      </c>
      <c r="I1978" s="525"/>
      <c r="J1978" s="380">
        <v>18.399999999999999</v>
      </c>
    </row>
    <row r="1979" spans="1:10" ht="39.6" customHeight="1" thickTop="1">
      <c r="A1979" s="382"/>
      <c r="B1979" s="360"/>
      <c r="C1979" s="360"/>
      <c r="D1979" s="360"/>
      <c r="E1979" s="360"/>
      <c r="F1979" s="360"/>
      <c r="G1979" s="360"/>
      <c r="H1979" s="360"/>
      <c r="I1979" s="360"/>
      <c r="J1979" s="383"/>
    </row>
    <row r="1980" spans="1:10" ht="39.6" customHeight="1">
      <c r="A1980" s="319" t="s">
        <v>729</v>
      </c>
      <c r="B1980" s="355" t="s">
        <v>5</v>
      </c>
      <c r="C1980" s="370" t="s">
        <v>6</v>
      </c>
      <c r="D1980" s="370" t="s">
        <v>7</v>
      </c>
      <c r="E1980" s="523" t="s">
        <v>1181</v>
      </c>
      <c r="F1980" s="523"/>
      <c r="G1980" s="354" t="s">
        <v>8</v>
      </c>
      <c r="H1980" s="355" t="s">
        <v>9</v>
      </c>
      <c r="I1980" s="355" t="s">
        <v>10</v>
      </c>
      <c r="J1980" s="320" t="s">
        <v>12</v>
      </c>
    </row>
    <row r="1981" spans="1:10" ht="39.6" customHeight="1">
      <c r="A1981" s="323" t="s">
        <v>1182</v>
      </c>
      <c r="B1981" s="357" t="s">
        <v>730</v>
      </c>
      <c r="C1981" s="371" t="s">
        <v>20</v>
      </c>
      <c r="D1981" s="371" t="s">
        <v>731</v>
      </c>
      <c r="E1981" s="524" t="s">
        <v>1244</v>
      </c>
      <c r="F1981" s="524"/>
      <c r="G1981" s="356" t="s">
        <v>39</v>
      </c>
      <c r="H1981" s="359">
        <v>1</v>
      </c>
      <c r="I1981" s="358">
        <v>18.21</v>
      </c>
      <c r="J1981" s="373">
        <v>18.21</v>
      </c>
    </row>
    <row r="1982" spans="1:10" ht="39.6" customHeight="1">
      <c r="A1982" s="374" t="s">
        <v>1184</v>
      </c>
      <c r="B1982" s="362" t="s">
        <v>2114</v>
      </c>
      <c r="C1982" s="372" t="s">
        <v>20</v>
      </c>
      <c r="D1982" s="372" t="s">
        <v>2115</v>
      </c>
      <c r="E1982" s="503" t="s">
        <v>1187</v>
      </c>
      <c r="F1982" s="503"/>
      <c r="G1982" s="361" t="s">
        <v>28</v>
      </c>
      <c r="H1982" s="364">
        <v>0.45190000000000002</v>
      </c>
      <c r="I1982" s="363">
        <v>30.2</v>
      </c>
      <c r="J1982" s="375">
        <v>13.64</v>
      </c>
    </row>
    <row r="1983" spans="1:10" ht="39.6" customHeight="1">
      <c r="A1983" s="376" t="s">
        <v>1200</v>
      </c>
      <c r="B1983" s="367" t="s">
        <v>2116</v>
      </c>
      <c r="C1983" s="365" t="s">
        <v>20</v>
      </c>
      <c r="D1983" s="365" t="s">
        <v>2117</v>
      </c>
      <c r="E1983" s="502" t="s">
        <v>1203</v>
      </c>
      <c r="F1983" s="502"/>
      <c r="G1983" s="366" t="s">
        <v>62</v>
      </c>
      <c r="H1983" s="369">
        <v>0.5</v>
      </c>
      <c r="I1983" s="368">
        <v>0.92</v>
      </c>
      <c r="J1983" s="377">
        <v>0.46</v>
      </c>
    </row>
    <row r="1984" spans="1:10" ht="39.6" customHeight="1">
      <c r="A1984" s="376" t="s">
        <v>1200</v>
      </c>
      <c r="B1984" s="367" t="s">
        <v>2120</v>
      </c>
      <c r="C1984" s="365" t="s">
        <v>20</v>
      </c>
      <c r="D1984" s="365" t="s">
        <v>2121</v>
      </c>
      <c r="E1984" s="502" t="s">
        <v>1203</v>
      </c>
      <c r="F1984" s="502"/>
      <c r="G1984" s="366" t="s">
        <v>101</v>
      </c>
      <c r="H1984" s="369">
        <v>0.37580000000000002</v>
      </c>
      <c r="I1984" s="368">
        <v>10.96</v>
      </c>
      <c r="J1984" s="377">
        <v>4.1100000000000003</v>
      </c>
    </row>
    <row r="1985" spans="1:10" ht="39.6" customHeight="1">
      <c r="A1985" s="378"/>
      <c r="B1985" s="381"/>
      <c r="C1985" s="381"/>
      <c r="D1985" s="381"/>
      <c r="E1985" s="381" t="s">
        <v>1213</v>
      </c>
      <c r="F1985" s="379">
        <v>8.3800000000000008</v>
      </c>
      <c r="G1985" s="381" t="s">
        <v>1214</v>
      </c>
      <c r="H1985" s="379">
        <v>0</v>
      </c>
      <c r="I1985" s="381" t="s">
        <v>1215</v>
      </c>
      <c r="J1985" s="380">
        <v>8.3800000000000008</v>
      </c>
    </row>
    <row r="1986" spans="1:10" ht="39.6" customHeight="1" thickBot="1">
      <c r="A1986" s="378"/>
      <c r="B1986" s="381"/>
      <c r="C1986" s="381"/>
      <c r="D1986" s="381"/>
      <c r="E1986" s="381" t="s">
        <v>1216</v>
      </c>
      <c r="F1986" s="379">
        <v>5.24</v>
      </c>
      <c r="G1986" s="381"/>
      <c r="H1986" s="525" t="s">
        <v>1217</v>
      </c>
      <c r="I1986" s="525"/>
      <c r="J1986" s="380">
        <v>23.45</v>
      </c>
    </row>
    <row r="1987" spans="1:10" ht="39.6" customHeight="1" thickTop="1">
      <c r="A1987" s="382"/>
      <c r="B1987" s="360"/>
      <c r="C1987" s="360"/>
      <c r="D1987" s="360"/>
      <c r="E1987" s="360"/>
      <c r="F1987" s="360"/>
      <c r="G1987" s="360"/>
      <c r="H1987" s="360"/>
      <c r="I1987" s="360"/>
      <c r="J1987" s="383"/>
    </row>
    <row r="1988" spans="1:10" ht="39.6" customHeight="1">
      <c r="A1988" s="319" t="s">
        <v>732</v>
      </c>
      <c r="B1988" s="355" t="s">
        <v>5</v>
      </c>
      <c r="C1988" s="370" t="s">
        <v>6</v>
      </c>
      <c r="D1988" s="370" t="s">
        <v>7</v>
      </c>
      <c r="E1988" s="523" t="s">
        <v>1181</v>
      </c>
      <c r="F1988" s="523"/>
      <c r="G1988" s="354" t="s">
        <v>8</v>
      </c>
      <c r="H1988" s="355" t="s">
        <v>9</v>
      </c>
      <c r="I1988" s="355" t="s">
        <v>10</v>
      </c>
      <c r="J1988" s="320" t="s">
        <v>12</v>
      </c>
    </row>
    <row r="1989" spans="1:10" ht="39.6" customHeight="1">
      <c r="A1989" s="323" t="s">
        <v>1182</v>
      </c>
      <c r="B1989" s="357" t="s">
        <v>733</v>
      </c>
      <c r="C1989" s="371" t="s">
        <v>20</v>
      </c>
      <c r="D1989" s="371" t="s">
        <v>734</v>
      </c>
      <c r="E1989" s="524" t="s">
        <v>1244</v>
      </c>
      <c r="F1989" s="524"/>
      <c r="G1989" s="356" t="s">
        <v>39</v>
      </c>
      <c r="H1989" s="359">
        <v>1</v>
      </c>
      <c r="I1989" s="358">
        <v>17.77</v>
      </c>
      <c r="J1989" s="373">
        <v>17.77</v>
      </c>
    </row>
    <row r="1990" spans="1:10" ht="39.6" customHeight="1">
      <c r="A1990" s="374" t="s">
        <v>1184</v>
      </c>
      <c r="B1990" s="362" t="s">
        <v>2114</v>
      </c>
      <c r="C1990" s="372" t="s">
        <v>20</v>
      </c>
      <c r="D1990" s="372" t="s">
        <v>2115</v>
      </c>
      <c r="E1990" s="503" t="s">
        <v>1187</v>
      </c>
      <c r="F1990" s="503"/>
      <c r="G1990" s="361" t="s">
        <v>28</v>
      </c>
      <c r="H1990" s="364">
        <v>0.3805</v>
      </c>
      <c r="I1990" s="363">
        <v>30.2</v>
      </c>
      <c r="J1990" s="375">
        <v>11.49</v>
      </c>
    </row>
    <row r="1991" spans="1:10" ht="39.6" customHeight="1">
      <c r="A1991" s="376" t="s">
        <v>1200</v>
      </c>
      <c r="B1991" s="367" t="s">
        <v>2122</v>
      </c>
      <c r="C1991" s="365" t="s">
        <v>20</v>
      </c>
      <c r="D1991" s="365" t="s">
        <v>2123</v>
      </c>
      <c r="E1991" s="502" t="s">
        <v>1203</v>
      </c>
      <c r="F1991" s="502"/>
      <c r="G1991" s="366" t="s">
        <v>1210</v>
      </c>
      <c r="H1991" s="369">
        <v>1.4E-2</v>
      </c>
      <c r="I1991" s="368">
        <v>22.12</v>
      </c>
      <c r="J1991" s="377">
        <v>0.3</v>
      </c>
    </row>
    <row r="1992" spans="1:10" ht="39.6" customHeight="1">
      <c r="A1992" s="376" t="s">
        <v>1200</v>
      </c>
      <c r="B1992" s="367" t="s">
        <v>2124</v>
      </c>
      <c r="C1992" s="365" t="s">
        <v>20</v>
      </c>
      <c r="D1992" s="365" t="s">
        <v>2125</v>
      </c>
      <c r="E1992" s="502" t="s">
        <v>1203</v>
      </c>
      <c r="F1992" s="502"/>
      <c r="G1992" s="366" t="s">
        <v>1210</v>
      </c>
      <c r="H1992" s="369">
        <v>0.14030000000000001</v>
      </c>
      <c r="I1992" s="368">
        <v>42.66</v>
      </c>
      <c r="J1992" s="377">
        <v>5.98</v>
      </c>
    </row>
    <row r="1993" spans="1:10" ht="39.6" customHeight="1">
      <c r="A1993" s="378"/>
      <c r="B1993" s="381"/>
      <c r="C1993" s="381"/>
      <c r="D1993" s="381"/>
      <c r="E1993" s="381" t="s">
        <v>1213</v>
      </c>
      <c r="F1993" s="379">
        <v>7.05</v>
      </c>
      <c r="G1993" s="381" t="s">
        <v>1214</v>
      </c>
      <c r="H1993" s="379">
        <v>0</v>
      </c>
      <c r="I1993" s="381" t="s">
        <v>1215</v>
      </c>
      <c r="J1993" s="380">
        <v>7.05</v>
      </c>
    </row>
    <row r="1994" spans="1:10" ht="39.6" customHeight="1" thickBot="1">
      <c r="A1994" s="378"/>
      <c r="B1994" s="381"/>
      <c r="C1994" s="381"/>
      <c r="D1994" s="381"/>
      <c r="E1994" s="381" t="s">
        <v>1216</v>
      </c>
      <c r="F1994" s="379">
        <v>5.12</v>
      </c>
      <c r="G1994" s="381"/>
      <c r="H1994" s="525" t="s">
        <v>1217</v>
      </c>
      <c r="I1994" s="525"/>
      <c r="J1994" s="380">
        <v>22.89</v>
      </c>
    </row>
    <row r="1995" spans="1:10" ht="39.6" customHeight="1" thickTop="1">
      <c r="A1995" s="382"/>
      <c r="B1995" s="360"/>
      <c r="C1995" s="360"/>
      <c r="D1995" s="360"/>
      <c r="E1995" s="360"/>
      <c r="F1995" s="360"/>
      <c r="G1995" s="360"/>
      <c r="H1995" s="360"/>
      <c r="I1995" s="360"/>
      <c r="J1995" s="383"/>
    </row>
    <row r="1996" spans="1:10" ht="39.6" customHeight="1">
      <c r="A1996" s="319" t="s">
        <v>739</v>
      </c>
      <c r="B1996" s="355" t="s">
        <v>5</v>
      </c>
      <c r="C1996" s="370" t="s">
        <v>6</v>
      </c>
      <c r="D1996" s="370" t="s">
        <v>7</v>
      </c>
      <c r="E1996" s="523" t="s">
        <v>1181</v>
      </c>
      <c r="F1996" s="523"/>
      <c r="G1996" s="354" t="s">
        <v>8</v>
      </c>
      <c r="H1996" s="355" t="s">
        <v>9</v>
      </c>
      <c r="I1996" s="355" t="s">
        <v>10</v>
      </c>
      <c r="J1996" s="320" t="s">
        <v>12</v>
      </c>
    </row>
    <row r="1997" spans="1:10" ht="39.6" customHeight="1">
      <c r="A1997" s="323" t="s">
        <v>1182</v>
      </c>
      <c r="B1997" s="357" t="s">
        <v>740</v>
      </c>
      <c r="C1997" s="371" t="s">
        <v>20</v>
      </c>
      <c r="D1997" s="371" t="s">
        <v>741</v>
      </c>
      <c r="E1997" s="524" t="s">
        <v>2126</v>
      </c>
      <c r="F1997" s="524"/>
      <c r="G1997" s="356" t="s">
        <v>39</v>
      </c>
      <c r="H1997" s="359">
        <v>1</v>
      </c>
      <c r="I1997" s="358">
        <v>5.9</v>
      </c>
      <c r="J1997" s="373">
        <v>5.9</v>
      </c>
    </row>
    <row r="1998" spans="1:10" ht="39.6" customHeight="1">
      <c r="A1998" s="374" t="s">
        <v>1184</v>
      </c>
      <c r="B1998" s="362" t="s">
        <v>1245</v>
      </c>
      <c r="C1998" s="372" t="s">
        <v>20</v>
      </c>
      <c r="D1998" s="372" t="s">
        <v>1246</v>
      </c>
      <c r="E1998" s="503" t="s">
        <v>1187</v>
      </c>
      <c r="F1998" s="503"/>
      <c r="G1998" s="361" t="s">
        <v>28</v>
      </c>
      <c r="H1998" s="364">
        <v>0.248</v>
      </c>
      <c r="I1998" s="363">
        <v>23.48</v>
      </c>
      <c r="J1998" s="375">
        <v>5.82</v>
      </c>
    </row>
    <row r="1999" spans="1:10" ht="39.6" customHeight="1">
      <c r="A1999" s="376" t="s">
        <v>1200</v>
      </c>
      <c r="B1999" s="367" t="s">
        <v>2127</v>
      </c>
      <c r="C1999" s="365" t="s">
        <v>20</v>
      </c>
      <c r="D1999" s="365" t="s">
        <v>2128</v>
      </c>
      <c r="E1999" s="502" t="s">
        <v>1203</v>
      </c>
      <c r="F1999" s="502"/>
      <c r="G1999" s="366" t="s">
        <v>1210</v>
      </c>
      <c r="H1999" s="369">
        <v>6.0000000000000001E-3</v>
      </c>
      <c r="I1999" s="368">
        <v>13.68</v>
      </c>
      <c r="J1999" s="377">
        <v>0.08</v>
      </c>
    </row>
    <row r="2000" spans="1:10" ht="39.6" customHeight="1">
      <c r="A2000" s="378"/>
      <c r="B2000" s="381"/>
      <c r="C2000" s="381"/>
      <c r="D2000" s="381"/>
      <c r="E2000" s="381" t="s">
        <v>1213</v>
      </c>
      <c r="F2000" s="379">
        <v>3.4</v>
      </c>
      <c r="G2000" s="381" t="s">
        <v>1214</v>
      </c>
      <c r="H2000" s="379">
        <v>0</v>
      </c>
      <c r="I2000" s="381" t="s">
        <v>1215</v>
      </c>
      <c r="J2000" s="380">
        <v>3.4</v>
      </c>
    </row>
    <row r="2001" spans="1:10" ht="39.6" customHeight="1" thickBot="1">
      <c r="A2001" s="378"/>
      <c r="B2001" s="381"/>
      <c r="C2001" s="381"/>
      <c r="D2001" s="381"/>
      <c r="E2001" s="381" t="s">
        <v>1216</v>
      </c>
      <c r="F2001" s="379">
        <v>1.7</v>
      </c>
      <c r="G2001" s="381"/>
      <c r="H2001" s="525" t="s">
        <v>1217</v>
      </c>
      <c r="I2001" s="525"/>
      <c r="J2001" s="380">
        <v>7.6</v>
      </c>
    </row>
    <row r="2002" spans="1:10" ht="39.6" customHeight="1" thickTop="1">
      <c r="A2002" s="382"/>
      <c r="B2002" s="360"/>
      <c r="C2002" s="360"/>
      <c r="D2002" s="360"/>
      <c r="E2002" s="360"/>
      <c r="F2002" s="360"/>
      <c r="G2002" s="360"/>
      <c r="H2002" s="360"/>
      <c r="I2002" s="360"/>
      <c r="J2002" s="383"/>
    </row>
    <row r="2003" spans="1:10" ht="39.6" customHeight="1">
      <c r="A2003" s="319" t="s">
        <v>742</v>
      </c>
      <c r="B2003" s="355" t="s">
        <v>5</v>
      </c>
      <c r="C2003" s="370" t="s">
        <v>6</v>
      </c>
      <c r="D2003" s="370" t="s">
        <v>7</v>
      </c>
      <c r="E2003" s="523" t="s">
        <v>1181</v>
      </c>
      <c r="F2003" s="523"/>
      <c r="G2003" s="354" t="s">
        <v>8</v>
      </c>
      <c r="H2003" s="355" t="s">
        <v>9</v>
      </c>
      <c r="I2003" s="355" t="s">
        <v>10</v>
      </c>
      <c r="J2003" s="320" t="s">
        <v>12</v>
      </c>
    </row>
    <row r="2004" spans="1:10" ht="39.6" customHeight="1">
      <c r="A2004" s="323" t="s">
        <v>1182</v>
      </c>
      <c r="B2004" s="357" t="s">
        <v>743</v>
      </c>
      <c r="C2004" s="371" t="s">
        <v>20</v>
      </c>
      <c r="D2004" s="371" t="s">
        <v>744</v>
      </c>
      <c r="E2004" s="524" t="s">
        <v>2126</v>
      </c>
      <c r="F2004" s="524"/>
      <c r="G2004" s="356" t="s">
        <v>39</v>
      </c>
      <c r="H2004" s="359">
        <v>1</v>
      </c>
      <c r="I2004" s="358">
        <v>1.79</v>
      </c>
      <c r="J2004" s="373">
        <v>1.79</v>
      </c>
    </row>
    <row r="2005" spans="1:10" ht="39.6" customHeight="1">
      <c r="A2005" s="374" t="s">
        <v>1184</v>
      </c>
      <c r="B2005" s="362" t="s">
        <v>1245</v>
      </c>
      <c r="C2005" s="372" t="s">
        <v>20</v>
      </c>
      <c r="D2005" s="372" t="s">
        <v>1246</v>
      </c>
      <c r="E2005" s="503" t="s">
        <v>1187</v>
      </c>
      <c r="F2005" s="503"/>
      <c r="G2005" s="361" t="s">
        <v>28</v>
      </c>
      <c r="H2005" s="364">
        <v>7.2999999999999995E-2</v>
      </c>
      <c r="I2005" s="363">
        <v>23.48</v>
      </c>
      <c r="J2005" s="375">
        <v>1.71</v>
      </c>
    </row>
    <row r="2006" spans="1:10" ht="39.6" customHeight="1">
      <c r="A2006" s="376" t="s">
        <v>1200</v>
      </c>
      <c r="B2006" s="367" t="s">
        <v>2127</v>
      </c>
      <c r="C2006" s="365" t="s">
        <v>20</v>
      </c>
      <c r="D2006" s="365" t="s">
        <v>2128</v>
      </c>
      <c r="E2006" s="502" t="s">
        <v>1203</v>
      </c>
      <c r="F2006" s="502"/>
      <c r="G2006" s="366" t="s">
        <v>1210</v>
      </c>
      <c r="H2006" s="369">
        <v>6.0000000000000001E-3</v>
      </c>
      <c r="I2006" s="368">
        <v>13.68</v>
      </c>
      <c r="J2006" s="377">
        <v>0.08</v>
      </c>
    </row>
    <row r="2007" spans="1:10" ht="39.6" customHeight="1">
      <c r="A2007" s="378"/>
      <c r="B2007" s="381"/>
      <c r="C2007" s="381"/>
      <c r="D2007" s="381"/>
      <c r="E2007" s="381" t="s">
        <v>1213</v>
      </c>
      <c r="F2007" s="379">
        <v>1</v>
      </c>
      <c r="G2007" s="381" t="s">
        <v>1214</v>
      </c>
      <c r="H2007" s="379">
        <v>0</v>
      </c>
      <c r="I2007" s="381" t="s">
        <v>1215</v>
      </c>
      <c r="J2007" s="380">
        <v>1</v>
      </c>
    </row>
    <row r="2008" spans="1:10" ht="39.6" customHeight="1" thickBot="1">
      <c r="A2008" s="378"/>
      <c r="B2008" s="381"/>
      <c r="C2008" s="381"/>
      <c r="D2008" s="381"/>
      <c r="E2008" s="381" t="s">
        <v>1216</v>
      </c>
      <c r="F2008" s="379">
        <v>0.51</v>
      </c>
      <c r="G2008" s="381"/>
      <c r="H2008" s="525" t="s">
        <v>1217</v>
      </c>
      <c r="I2008" s="525"/>
      <c r="J2008" s="380">
        <v>2.2999999999999998</v>
      </c>
    </row>
    <row r="2009" spans="1:10" ht="39.6" customHeight="1" thickTop="1">
      <c r="A2009" s="382"/>
      <c r="B2009" s="360"/>
      <c r="C2009" s="360"/>
      <c r="D2009" s="360"/>
      <c r="E2009" s="360"/>
      <c r="F2009" s="360"/>
      <c r="G2009" s="360"/>
      <c r="H2009" s="360"/>
      <c r="I2009" s="360"/>
      <c r="J2009" s="383"/>
    </row>
    <row r="2010" spans="1:10" ht="39.6" customHeight="1">
      <c r="A2010" s="319" t="s">
        <v>747</v>
      </c>
      <c r="B2010" s="355" t="s">
        <v>5</v>
      </c>
      <c r="C2010" s="370" t="s">
        <v>6</v>
      </c>
      <c r="D2010" s="370" t="s">
        <v>7</v>
      </c>
      <c r="E2010" s="523" t="s">
        <v>1181</v>
      </c>
      <c r="F2010" s="523"/>
      <c r="G2010" s="354" t="s">
        <v>8</v>
      </c>
      <c r="H2010" s="355" t="s">
        <v>9</v>
      </c>
      <c r="I2010" s="355" t="s">
        <v>10</v>
      </c>
      <c r="J2010" s="320" t="s">
        <v>12</v>
      </c>
    </row>
    <row r="2011" spans="1:10" ht="39.6" customHeight="1">
      <c r="A2011" s="323" t="s">
        <v>1182</v>
      </c>
      <c r="B2011" s="357" t="s">
        <v>748</v>
      </c>
      <c r="C2011" s="371" t="s">
        <v>20</v>
      </c>
      <c r="D2011" s="371" t="s">
        <v>749</v>
      </c>
      <c r="E2011" s="524" t="s">
        <v>2129</v>
      </c>
      <c r="F2011" s="524"/>
      <c r="G2011" s="356" t="s">
        <v>62</v>
      </c>
      <c r="H2011" s="359">
        <v>1</v>
      </c>
      <c r="I2011" s="358">
        <v>12276.05</v>
      </c>
      <c r="J2011" s="373">
        <v>12276.05</v>
      </c>
    </row>
    <row r="2012" spans="1:10" ht="26.45" customHeight="1">
      <c r="A2012" s="374" t="s">
        <v>1184</v>
      </c>
      <c r="B2012" s="362" t="s">
        <v>2130</v>
      </c>
      <c r="C2012" s="372" t="s">
        <v>20</v>
      </c>
      <c r="D2012" s="372" t="s">
        <v>2131</v>
      </c>
      <c r="E2012" s="503" t="s">
        <v>1192</v>
      </c>
      <c r="F2012" s="503"/>
      <c r="G2012" s="361" t="s">
        <v>1193</v>
      </c>
      <c r="H2012" s="364">
        <v>0.17604</v>
      </c>
      <c r="I2012" s="363">
        <v>290.58</v>
      </c>
      <c r="J2012" s="375">
        <v>51.15</v>
      </c>
    </row>
    <row r="2013" spans="1:10" ht="26.45" customHeight="1">
      <c r="A2013" s="374" t="s">
        <v>1184</v>
      </c>
      <c r="B2013" s="362" t="s">
        <v>1858</v>
      </c>
      <c r="C2013" s="372" t="s">
        <v>20</v>
      </c>
      <c r="D2013" s="372" t="s">
        <v>1859</v>
      </c>
      <c r="E2013" s="503" t="s">
        <v>1187</v>
      </c>
      <c r="F2013" s="503"/>
      <c r="G2013" s="361" t="s">
        <v>28</v>
      </c>
      <c r="H2013" s="364">
        <v>8.8597999999999999</v>
      </c>
      <c r="I2013" s="363">
        <v>24.33</v>
      </c>
      <c r="J2013" s="375">
        <v>215.55</v>
      </c>
    </row>
    <row r="2014" spans="1:10" ht="25.5">
      <c r="A2014" s="374" t="s">
        <v>1184</v>
      </c>
      <c r="B2014" s="362" t="s">
        <v>1860</v>
      </c>
      <c r="C2014" s="372" t="s">
        <v>20</v>
      </c>
      <c r="D2014" s="372" t="s">
        <v>1861</v>
      </c>
      <c r="E2014" s="503" t="s">
        <v>1187</v>
      </c>
      <c r="F2014" s="503"/>
      <c r="G2014" s="361" t="s">
        <v>28</v>
      </c>
      <c r="H2014" s="364">
        <v>8.8597999999999999</v>
      </c>
      <c r="I2014" s="363">
        <v>28.84</v>
      </c>
      <c r="J2014" s="375">
        <v>255.51</v>
      </c>
    </row>
    <row r="2015" spans="1:10" ht="38.25">
      <c r="A2015" s="376" t="s">
        <v>1200</v>
      </c>
      <c r="B2015" s="367" t="s">
        <v>2132</v>
      </c>
      <c r="C2015" s="365" t="s">
        <v>20</v>
      </c>
      <c r="D2015" s="365" t="s">
        <v>2133</v>
      </c>
      <c r="E2015" s="502" t="s">
        <v>1203</v>
      </c>
      <c r="F2015" s="502"/>
      <c r="G2015" s="366" t="s">
        <v>62</v>
      </c>
      <c r="H2015" s="369">
        <v>1</v>
      </c>
      <c r="I2015" s="368">
        <v>11753.84</v>
      </c>
      <c r="J2015" s="377">
        <v>11753.84</v>
      </c>
    </row>
    <row r="2016" spans="1:10" ht="39.6" customHeight="1">
      <c r="A2016" s="378"/>
      <c r="B2016" s="381"/>
      <c r="C2016" s="381"/>
      <c r="D2016" s="381"/>
      <c r="E2016" s="381" t="s">
        <v>1213</v>
      </c>
      <c r="F2016" s="379">
        <v>300.08</v>
      </c>
      <c r="G2016" s="381" t="s">
        <v>1214</v>
      </c>
      <c r="H2016" s="379">
        <v>0</v>
      </c>
      <c r="I2016" s="381" t="s">
        <v>1215</v>
      </c>
      <c r="J2016" s="380">
        <v>300.08</v>
      </c>
    </row>
    <row r="2017" spans="1:10" ht="26.45" customHeight="1" thickBot="1">
      <c r="A2017" s="378"/>
      <c r="B2017" s="381"/>
      <c r="C2017" s="381"/>
      <c r="D2017" s="381"/>
      <c r="E2017" s="381" t="s">
        <v>1216</v>
      </c>
      <c r="F2017" s="379">
        <v>3537.95</v>
      </c>
      <c r="G2017" s="381"/>
      <c r="H2017" s="525" t="s">
        <v>1217</v>
      </c>
      <c r="I2017" s="525"/>
      <c r="J2017" s="380">
        <v>15814</v>
      </c>
    </row>
    <row r="2018" spans="1:10" ht="26.45" customHeight="1" thickTop="1">
      <c r="A2018" s="382"/>
      <c r="B2018" s="360"/>
      <c r="C2018" s="360"/>
      <c r="D2018" s="360"/>
      <c r="E2018" s="360"/>
      <c r="F2018" s="360"/>
      <c r="G2018" s="360"/>
      <c r="H2018" s="360"/>
      <c r="I2018" s="360"/>
      <c r="J2018" s="383"/>
    </row>
    <row r="2019" spans="1:10" ht="14.45" customHeight="1">
      <c r="A2019" s="319" t="s">
        <v>754</v>
      </c>
      <c r="B2019" s="355" t="s">
        <v>5</v>
      </c>
      <c r="C2019" s="370" t="s">
        <v>6</v>
      </c>
      <c r="D2019" s="370" t="s">
        <v>7</v>
      </c>
      <c r="E2019" s="523" t="s">
        <v>1181</v>
      </c>
      <c r="F2019" s="523"/>
      <c r="G2019" s="354" t="s">
        <v>8</v>
      </c>
      <c r="H2019" s="355" t="s">
        <v>9</v>
      </c>
      <c r="I2019" s="355" t="s">
        <v>10</v>
      </c>
      <c r="J2019" s="320" t="s">
        <v>12</v>
      </c>
    </row>
    <row r="2020" spans="1:10" ht="15" customHeight="1">
      <c r="A2020" s="323" t="s">
        <v>1182</v>
      </c>
      <c r="B2020" s="357" t="s">
        <v>755</v>
      </c>
      <c r="C2020" s="371" t="s">
        <v>590</v>
      </c>
      <c r="D2020" s="371" t="s">
        <v>756</v>
      </c>
      <c r="E2020" s="524" t="s">
        <v>2022</v>
      </c>
      <c r="F2020" s="524"/>
      <c r="G2020" s="356" t="s">
        <v>39</v>
      </c>
      <c r="H2020" s="359">
        <v>1</v>
      </c>
      <c r="I2020" s="358">
        <v>250</v>
      </c>
      <c r="J2020" s="373">
        <v>250</v>
      </c>
    </row>
    <row r="2021" spans="1:10" ht="38.25">
      <c r="A2021" s="376" t="s">
        <v>1200</v>
      </c>
      <c r="B2021" s="367" t="s">
        <v>2134</v>
      </c>
      <c r="C2021" s="365" t="s">
        <v>590</v>
      </c>
      <c r="D2021" s="365" t="s">
        <v>756</v>
      </c>
      <c r="E2021" s="502" t="s">
        <v>1203</v>
      </c>
      <c r="F2021" s="502"/>
      <c r="G2021" s="366" t="s">
        <v>39</v>
      </c>
      <c r="H2021" s="369">
        <v>1</v>
      </c>
      <c r="I2021" s="368">
        <v>250</v>
      </c>
      <c r="J2021" s="377">
        <v>250</v>
      </c>
    </row>
    <row r="2022" spans="1:10" ht="39.6" customHeight="1">
      <c r="A2022" s="378"/>
      <c r="B2022" s="381"/>
      <c r="C2022" s="381"/>
      <c r="D2022" s="381"/>
      <c r="E2022" s="381" t="s">
        <v>1213</v>
      </c>
      <c r="F2022" s="379">
        <v>0</v>
      </c>
      <c r="G2022" s="381" t="s">
        <v>1214</v>
      </c>
      <c r="H2022" s="379">
        <v>0</v>
      </c>
      <c r="I2022" s="381" t="s">
        <v>1215</v>
      </c>
      <c r="J2022" s="380">
        <v>0</v>
      </c>
    </row>
    <row r="2023" spans="1:10" ht="26.45" customHeight="1" thickBot="1">
      <c r="A2023" s="378"/>
      <c r="B2023" s="381"/>
      <c r="C2023" s="381"/>
      <c r="D2023" s="381"/>
      <c r="E2023" s="381" t="s">
        <v>1216</v>
      </c>
      <c r="F2023" s="379">
        <v>72.05</v>
      </c>
      <c r="G2023" s="381"/>
      <c r="H2023" s="525" t="s">
        <v>1217</v>
      </c>
      <c r="I2023" s="525"/>
      <c r="J2023" s="380">
        <v>322.05</v>
      </c>
    </row>
    <row r="2024" spans="1:10" ht="26.45" customHeight="1" thickTop="1">
      <c r="A2024" s="382"/>
      <c r="B2024" s="360"/>
      <c r="C2024" s="360"/>
      <c r="D2024" s="360"/>
      <c r="E2024" s="360"/>
      <c r="F2024" s="360"/>
      <c r="G2024" s="360"/>
      <c r="H2024" s="360"/>
      <c r="I2024" s="360"/>
      <c r="J2024" s="383"/>
    </row>
    <row r="2025" spans="1:10" ht="26.45" customHeight="1">
      <c r="A2025" s="319" t="s">
        <v>757</v>
      </c>
      <c r="B2025" s="355" t="s">
        <v>5</v>
      </c>
      <c r="C2025" s="370" t="s">
        <v>6</v>
      </c>
      <c r="D2025" s="370" t="s">
        <v>7</v>
      </c>
      <c r="E2025" s="523" t="s">
        <v>1181</v>
      </c>
      <c r="F2025" s="523"/>
      <c r="G2025" s="354" t="s">
        <v>8</v>
      </c>
      <c r="H2025" s="355" t="s">
        <v>9</v>
      </c>
      <c r="I2025" s="355" t="s">
        <v>10</v>
      </c>
      <c r="J2025" s="320" t="s">
        <v>12</v>
      </c>
    </row>
    <row r="2026" spans="1:10" ht="26.45" customHeight="1">
      <c r="A2026" s="323" t="s">
        <v>1182</v>
      </c>
      <c r="B2026" s="357" t="s">
        <v>758</v>
      </c>
      <c r="C2026" s="371" t="s">
        <v>20</v>
      </c>
      <c r="D2026" s="371" t="s">
        <v>759</v>
      </c>
      <c r="E2026" s="524" t="s">
        <v>1282</v>
      </c>
      <c r="F2026" s="524"/>
      <c r="G2026" s="356" t="s">
        <v>62</v>
      </c>
      <c r="H2026" s="359">
        <v>1</v>
      </c>
      <c r="I2026" s="358">
        <v>1085.77</v>
      </c>
      <c r="J2026" s="373">
        <v>1085.77</v>
      </c>
    </row>
    <row r="2027" spans="1:10" ht="26.45" customHeight="1">
      <c r="A2027" s="374" t="s">
        <v>1184</v>
      </c>
      <c r="B2027" s="362" t="s">
        <v>1757</v>
      </c>
      <c r="C2027" s="372" t="s">
        <v>20</v>
      </c>
      <c r="D2027" s="372" t="s">
        <v>1758</v>
      </c>
      <c r="E2027" s="503" t="s">
        <v>1187</v>
      </c>
      <c r="F2027" s="503"/>
      <c r="G2027" s="361" t="s">
        <v>28</v>
      </c>
      <c r="H2027" s="364">
        <v>1.2646999999999999</v>
      </c>
      <c r="I2027" s="363">
        <v>27.8</v>
      </c>
      <c r="J2027" s="375">
        <v>35.15</v>
      </c>
    </row>
    <row r="2028" spans="1:10" ht="25.5" customHeight="1">
      <c r="A2028" s="374" t="s">
        <v>1184</v>
      </c>
      <c r="B2028" s="362" t="s">
        <v>1245</v>
      </c>
      <c r="C2028" s="372" t="s">
        <v>20</v>
      </c>
      <c r="D2028" s="372" t="s">
        <v>1246</v>
      </c>
      <c r="E2028" s="503" t="s">
        <v>1187</v>
      </c>
      <c r="F2028" s="503"/>
      <c r="G2028" s="361" t="s">
        <v>28</v>
      </c>
      <c r="H2028" s="364">
        <v>0.39850000000000002</v>
      </c>
      <c r="I2028" s="363">
        <v>23.48</v>
      </c>
      <c r="J2028" s="375">
        <v>9.35</v>
      </c>
    </row>
    <row r="2029" spans="1:10" ht="25.5" customHeight="1">
      <c r="A2029" s="376" t="s">
        <v>1200</v>
      </c>
      <c r="B2029" s="367" t="s">
        <v>2028</v>
      </c>
      <c r="C2029" s="365" t="s">
        <v>20</v>
      </c>
      <c r="D2029" s="365" t="s">
        <v>2029</v>
      </c>
      <c r="E2029" s="502" t="s">
        <v>1203</v>
      </c>
      <c r="F2029" s="502"/>
      <c r="G2029" s="366" t="s">
        <v>62</v>
      </c>
      <c r="H2029" s="369">
        <v>8</v>
      </c>
      <c r="I2029" s="368">
        <v>20.03</v>
      </c>
      <c r="J2029" s="377">
        <v>160.24</v>
      </c>
    </row>
    <row r="2030" spans="1:10" ht="14.45" customHeight="1">
      <c r="A2030" s="376" t="s">
        <v>1200</v>
      </c>
      <c r="B2030" s="367" t="s">
        <v>2135</v>
      </c>
      <c r="C2030" s="365" t="s">
        <v>20</v>
      </c>
      <c r="D2030" s="365" t="s">
        <v>2136</v>
      </c>
      <c r="E2030" s="502" t="s">
        <v>1203</v>
      </c>
      <c r="F2030" s="502"/>
      <c r="G2030" s="366" t="s">
        <v>62</v>
      </c>
      <c r="H2030" s="369">
        <v>1</v>
      </c>
      <c r="I2030" s="368">
        <v>881.03</v>
      </c>
      <c r="J2030" s="377">
        <v>881.03</v>
      </c>
    </row>
    <row r="2031" spans="1:10" ht="25.5" customHeight="1">
      <c r="A2031" s="378"/>
      <c r="B2031" s="381"/>
      <c r="C2031" s="381"/>
      <c r="D2031" s="381"/>
      <c r="E2031" s="381" t="s">
        <v>1213</v>
      </c>
      <c r="F2031" s="379">
        <v>29</v>
      </c>
      <c r="G2031" s="381" t="s">
        <v>1214</v>
      </c>
      <c r="H2031" s="379">
        <v>0</v>
      </c>
      <c r="I2031" s="381" t="s">
        <v>1215</v>
      </c>
      <c r="J2031" s="380">
        <v>29</v>
      </c>
    </row>
    <row r="2032" spans="1:10" ht="15" customHeight="1" thickBot="1">
      <c r="A2032" s="378"/>
      <c r="B2032" s="381"/>
      <c r="C2032" s="381"/>
      <c r="D2032" s="381"/>
      <c r="E2032" s="381" t="s">
        <v>1216</v>
      </c>
      <c r="F2032" s="379">
        <v>312.91000000000003</v>
      </c>
      <c r="G2032" s="381"/>
      <c r="H2032" s="525" t="s">
        <v>1217</v>
      </c>
      <c r="I2032" s="525"/>
      <c r="J2032" s="380">
        <v>1398.68</v>
      </c>
    </row>
    <row r="2033" spans="1:10" ht="39.6" customHeight="1" thickTop="1">
      <c r="A2033" s="382"/>
      <c r="B2033" s="360"/>
      <c r="C2033" s="360"/>
      <c r="D2033" s="360"/>
      <c r="E2033" s="360"/>
      <c r="F2033" s="360"/>
      <c r="G2033" s="360"/>
      <c r="H2033" s="360"/>
      <c r="I2033" s="360"/>
      <c r="J2033" s="383"/>
    </row>
    <row r="2034" spans="1:10" ht="26.45" customHeight="1">
      <c r="A2034" s="319" t="s">
        <v>760</v>
      </c>
      <c r="B2034" s="355" t="s">
        <v>5</v>
      </c>
      <c r="C2034" s="370" t="s">
        <v>6</v>
      </c>
      <c r="D2034" s="370" t="s">
        <v>7</v>
      </c>
      <c r="E2034" s="523" t="s">
        <v>1181</v>
      </c>
      <c r="F2034" s="523"/>
      <c r="G2034" s="354" t="s">
        <v>8</v>
      </c>
      <c r="H2034" s="355" t="s">
        <v>9</v>
      </c>
      <c r="I2034" s="355" t="s">
        <v>10</v>
      </c>
      <c r="J2034" s="320" t="s">
        <v>12</v>
      </c>
    </row>
    <row r="2035" spans="1:10" ht="26.45" customHeight="1">
      <c r="A2035" s="323" t="s">
        <v>1182</v>
      </c>
      <c r="B2035" s="357" t="s">
        <v>761</v>
      </c>
      <c r="C2035" s="371" t="s">
        <v>20</v>
      </c>
      <c r="D2035" s="371" t="s">
        <v>762</v>
      </c>
      <c r="E2035" s="524" t="s">
        <v>2137</v>
      </c>
      <c r="F2035" s="524"/>
      <c r="G2035" s="356" t="s">
        <v>62</v>
      </c>
      <c r="H2035" s="359">
        <v>1</v>
      </c>
      <c r="I2035" s="358">
        <v>1250.6500000000001</v>
      </c>
      <c r="J2035" s="373">
        <v>1250.6500000000001</v>
      </c>
    </row>
    <row r="2036" spans="1:10" ht="25.5">
      <c r="A2036" s="374" t="s">
        <v>1184</v>
      </c>
      <c r="B2036" s="362" t="s">
        <v>1492</v>
      </c>
      <c r="C2036" s="372" t="s">
        <v>20</v>
      </c>
      <c r="D2036" s="372" t="s">
        <v>1493</v>
      </c>
      <c r="E2036" s="503" t="s">
        <v>1187</v>
      </c>
      <c r="F2036" s="503"/>
      <c r="G2036" s="361" t="s">
        <v>28</v>
      </c>
      <c r="H2036" s="364">
        <v>0.96970000000000001</v>
      </c>
      <c r="I2036" s="363">
        <v>28.51</v>
      </c>
      <c r="J2036" s="375">
        <v>27.64</v>
      </c>
    </row>
    <row r="2037" spans="1:10" ht="38.25" customHeight="1">
      <c r="A2037" s="374" t="s">
        <v>1184</v>
      </c>
      <c r="B2037" s="362" t="s">
        <v>1245</v>
      </c>
      <c r="C2037" s="372" t="s">
        <v>20</v>
      </c>
      <c r="D2037" s="372" t="s">
        <v>1246</v>
      </c>
      <c r="E2037" s="503" t="s">
        <v>1187</v>
      </c>
      <c r="F2037" s="503"/>
      <c r="G2037" s="361" t="s">
        <v>28</v>
      </c>
      <c r="H2037" s="364">
        <v>0.64649999999999996</v>
      </c>
      <c r="I2037" s="363">
        <v>23.48</v>
      </c>
      <c r="J2037" s="375">
        <v>15.17</v>
      </c>
    </row>
    <row r="2038" spans="1:10" ht="51" customHeight="1">
      <c r="A2038" s="376" t="s">
        <v>1200</v>
      </c>
      <c r="B2038" s="367" t="s">
        <v>2138</v>
      </c>
      <c r="C2038" s="365" t="s">
        <v>20</v>
      </c>
      <c r="D2038" s="365" t="s">
        <v>2139</v>
      </c>
      <c r="E2038" s="502" t="s">
        <v>1203</v>
      </c>
      <c r="F2038" s="502"/>
      <c r="G2038" s="366" t="s">
        <v>62</v>
      </c>
      <c r="H2038" s="369">
        <v>1</v>
      </c>
      <c r="I2038" s="368">
        <v>1207.8399999999999</v>
      </c>
      <c r="J2038" s="377">
        <v>1207.8399999999999</v>
      </c>
    </row>
    <row r="2039" spans="1:10" ht="14.45" customHeight="1">
      <c r="A2039" s="378"/>
      <c r="B2039" s="381"/>
      <c r="C2039" s="381"/>
      <c r="D2039" s="381"/>
      <c r="E2039" s="381" t="s">
        <v>1213</v>
      </c>
      <c r="F2039" s="379">
        <v>26.97</v>
      </c>
      <c r="G2039" s="381" t="s">
        <v>1214</v>
      </c>
      <c r="H2039" s="379">
        <v>0</v>
      </c>
      <c r="I2039" s="381" t="s">
        <v>1215</v>
      </c>
      <c r="J2039" s="380">
        <v>26.97</v>
      </c>
    </row>
    <row r="2040" spans="1:10" ht="25.5" customHeight="1" thickBot="1">
      <c r="A2040" s="378"/>
      <c r="B2040" s="381"/>
      <c r="C2040" s="381"/>
      <c r="D2040" s="381"/>
      <c r="E2040" s="381" t="s">
        <v>1216</v>
      </c>
      <c r="F2040" s="379">
        <v>360.43</v>
      </c>
      <c r="G2040" s="381"/>
      <c r="H2040" s="525" t="s">
        <v>1217</v>
      </c>
      <c r="I2040" s="525"/>
      <c r="J2040" s="380">
        <v>1611.08</v>
      </c>
    </row>
    <row r="2041" spans="1:10" ht="14.45" customHeight="1" thickTop="1">
      <c r="A2041" s="382"/>
      <c r="B2041" s="360"/>
      <c r="C2041" s="360"/>
      <c r="D2041" s="360"/>
      <c r="E2041" s="360"/>
      <c r="F2041" s="360"/>
      <c r="G2041" s="360"/>
      <c r="H2041" s="360"/>
      <c r="I2041" s="360"/>
      <c r="J2041" s="383"/>
    </row>
    <row r="2042" spans="1:10" ht="39.6" customHeight="1">
      <c r="A2042" s="319" t="s">
        <v>763</v>
      </c>
      <c r="B2042" s="355" t="s">
        <v>5</v>
      </c>
      <c r="C2042" s="370" t="s">
        <v>6</v>
      </c>
      <c r="D2042" s="370" t="s">
        <v>7</v>
      </c>
      <c r="E2042" s="523" t="s">
        <v>1181</v>
      </c>
      <c r="F2042" s="523"/>
      <c r="G2042" s="354" t="s">
        <v>8</v>
      </c>
      <c r="H2042" s="355" t="s">
        <v>9</v>
      </c>
      <c r="I2042" s="355" t="s">
        <v>10</v>
      </c>
      <c r="J2042" s="320" t="s">
        <v>12</v>
      </c>
    </row>
    <row r="2043" spans="1:10" ht="26.45" customHeight="1">
      <c r="A2043" s="323" t="s">
        <v>1182</v>
      </c>
      <c r="B2043" s="357" t="s">
        <v>764</v>
      </c>
      <c r="C2043" s="371" t="s">
        <v>20</v>
      </c>
      <c r="D2043" s="371" t="s">
        <v>765</v>
      </c>
      <c r="E2043" s="524" t="s">
        <v>2140</v>
      </c>
      <c r="F2043" s="524"/>
      <c r="G2043" s="356" t="s">
        <v>39</v>
      </c>
      <c r="H2043" s="359">
        <v>1</v>
      </c>
      <c r="I2043" s="358">
        <v>19.920000000000002</v>
      </c>
      <c r="J2043" s="373">
        <v>19.920000000000002</v>
      </c>
    </row>
    <row r="2044" spans="1:10" ht="39.6" customHeight="1">
      <c r="A2044" s="374" t="s">
        <v>1184</v>
      </c>
      <c r="B2044" s="362" t="s">
        <v>1245</v>
      </c>
      <c r="C2044" s="372" t="s">
        <v>20</v>
      </c>
      <c r="D2044" s="372" t="s">
        <v>1246</v>
      </c>
      <c r="E2044" s="503" t="s">
        <v>1187</v>
      </c>
      <c r="F2044" s="503"/>
      <c r="G2044" s="361" t="s">
        <v>28</v>
      </c>
      <c r="H2044" s="364">
        <v>0.1386</v>
      </c>
      <c r="I2044" s="363">
        <v>23.48</v>
      </c>
      <c r="J2044" s="375">
        <v>3.25</v>
      </c>
    </row>
    <row r="2045" spans="1:10" ht="26.45" customHeight="1">
      <c r="A2045" s="374" t="s">
        <v>1184</v>
      </c>
      <c r="B2045" s="362" t="s">
        <v>2141</v>
      </c>
      <c r="C2045" s="372" t="s">
        <v>20</v>
      </c>
      <c r="D2045" s="372" t="s">
        <v>2142</v>
      </c>
      <c r="E2045" s="503" t="s">
        <v>1187</v>
      </c>
      <c r="F2045" s="503"/>
      <c r="G2045" s="361" t="s">
        <v>28</v>
      </c>
      <c r="H2045" s="364">
        <v>2.7699999999999999E-2</v>
      </c>
      <c r="I2045" s="363">
        <v>24.53</v>
      </c>
      <c r="J2045" s="375">
        <v>0.67</v>
      </c>
    </row>
    <row r="2046" spans="1:10" ht="26.45" customHeight="1">
      <c r="A2046" s="376" t="s">
        <v>1200</v>
      </c>
      <c r="B2046" s="367" t="s">
        <v>2143</v>
      </c>
      <c r="C2046" s="365" t="s">
        <v>20</v>
      </c>
      <c r="D2046" s="365" t="s">
        <v>2144</v>
      </c>
      <c r="E2046" s="502" t="s">
        <v>1203</v>
      </c>
      <c r="F2046" s="502"/>
      <c r="G2046" s="366" t="s">
        <v>39</v>
      </c>
      <c r="H2046" s="369">
        <v>1</v>
      </c>
      <c r="I2046" s="368">
        <v>16</v>
      </c>
      <c r="J2046" s="377">
        <v>16</v>
      </c>
    </row>
    <row r="2047" spans="1:10" ht="14.45" customHeight="1">
      <c r="A2047" s="378"/>
      <c r="B2047" s="381"/>
      <c r="C2047" s="381"/>
      <c r="D2047" s="381"/>
      <c r="E2047" s="381" t="s">
        <v>1213</v>
      </c>
      <c r="F2047" s="379">
        <v>2.2999999999999998</v>
      </c>
      <c r="G2047" s="381" t="s">
        <v>1214</v>
      </c>
      <c r="H2047" s="379">
        <v>0</v>
      </c>
      <c r="I2047" s="381" t="s">
        <v>1215</v>
      </c>
      <c r="J2047" s="380">
        <v>2.2999999999999998</v>
      </c>
    </row>
    <row r="2048" spans="1:10" ht="15" thickBot="1">
      <c r="A2048" s="378"/>
      <c r="B2048" s="381"/>
      <c r="C2048" s="381"/>
      <c r="D2048" s="381"/>
      <c r="E2048" s="381" t="s">
        <v>1216</v>
      </c>
      <c r="F2048" s="379">
        <v>5.74</v>
      </c>
      <c r="G2048" s="381"/>
      <c r="H2048" s="525" t="s">
        <v>1217</v>
      </c>
      <c r="I2048" s="525"/>
      <c r="J2048" s="380">
        <v>25.66</v>
      </c>
    </row>
    <row r="2049" spans="1:10" ht="15" customHeight="1" thickTop="1">
      <c r="A2049" s="382"/>
      <c r="B2049" s="360"/>
      <c r="C2049" s="360"/>
      <c r="D2049" s="360"/>
      <c r="E2049" s="360"/>
      <c r="F2049" s="360"/>
      <c r="G2049" s="360"/>
      <c r="H2049" s="360"/>
      <c r="I2049" s="360"/>
      <c r="J2049" s="383"/>
    </row>
    <row r="2050" spans="1:10" ht="14.45" customHeight="1">
      <c r="A2050" s="319" t="s">
        <v>766</v>
      </c>
      <c r="B2050" s="355" t="s">
        <v>5</v>
      </c>
      <c r="C2050" s="370" t="s">
        <v>6</v>
      </c>
      <c r="D2050" s="370" t="s">
        <v>7</v>
      </c>
      <c r="E2050" s="523" t="s">
        <v>1181</v>
      </c>
      <c r="F2050" s="523"/>
      <c r="G2050" s="354" t="s">
        <v>8</v>
      </c>
      <c r="H2050" s="355" t="s">
        <v>9</v>
      </c>
      <c r="I2050" s="355" t="s">
        <v>10</v>
      </c>
      <c r="J2050" s="320" t="s">
        <v>12</v>
      </c>
    </row>
    <row r="2051" spans="1:10" ht="26.45" customHeight="1">
      <c r="A2051" s="323" t="s">
        <v>1182</v>
      </c>
      <c r="B2051" s="357" t="s">
        <v>767</v>
      </c>
      <c r="C2051" s="371" t="s">
        <v>20</v>
      </c>
      <c r="D2051" s="371" t="s">
        <v>768</v>
      </c>
      <c r="E2051" s="524" t="s">
        <v>2140</v>
      </c>
      <c r="F2051" s="524"/>
      <c r="G2051" s="356" t="s">
        <v>62</v>
      </c>
      <c r="H2051" s="359">
        <v>1</v>
      </c>
      <c r="I2051" s="358">
        <v>77.88</v>
      </c>
      <c r="J2051" s="373">
        <v>77.88</v>
      </c>
    </row>
    <row r="2052" spans="1:10" ht="26.45" customHeight="1">
      <c r="A2052" s="374" t="s">
        <v>1184</v>
      </c>
      <c r="B2052" s="362" t="s">
        <v>1245</v>
      </c>
      <c r="C2052" s="372" t="s">
        <v>20</v>
      </c>
      <c r="D2052" s="372" t="s">
        <v>1246</v>
      </c>
      <c r="E2052" s="503" t="s">
        <v>1187</v>
      </c>
      <c r="F2052" s="503"/>
      <c r="G2052" s="361" t="s">
        <v>28</v>
      </c>
      <c r="H2052" s="364">
        <v>1.0584</v>
      </c>
      <c r="I2052" s="363">
        <v>23.48</v>
      </c>
      <c r="J2052" s="375">
        <v>24.85</v>
      </c>
    </row>
    <row r="2053" spans="1:10" ht="39.6" customHeight="1">
      <c r="A2053" s="374" t="s">
        <v>1184</v>
      </c>
      <c r="B2053" s="362" t="s">
        <v>2141</v>
      </c>
      <c r="C2053" s="372" t="s">
        <v>20</v>
      </c>
      <c r="D2053" s="372" t="s">
        <v>2142</v>
      </c>
      <c r="E2053" s="503" t="s">
        <v>1187</v>
      </c>
      <c r="F2053" s="503"/>
      <c r="G2053" s="361" t="s">
        <v>28</v>
      </c>
      <c r="H2053" s="364">
        <v>0.2117</v>
      </c>
      <c r="I2053" s="363">
        <v>24.53</v>
      </c>
      <c r="J2053" s="375">
        <v>5.19</v>
      </c>
    </row>
    <row r="2054" spans="1:10" ht="26.45" customHeight="1">
      <c r="A2054" s="376" t="s">
        <v>1200</v>
      </c>
      <c r="B2054" s="367" t="s">
        <v>2145</v>
      </c>
      <c r="C2054" s="365" t="s">
        <v>20</v>
      </c>
      <c r="D2054" s="365" t="s">
        <v>2146</v>
      </c>
      <c r="E2054" s="502" t="s">
        <v>1203</v>
      </c>
      <c r="F2054" s="502"/>
      <c r="G2054" s="366" t="s">
        <v>62</v>
      </c>
      <c r="H2054" s="369">
        <v>1</v>
      </c>
      <c r="I2054" s="368">
        <v>47.84</v>
      </c>
      <c r="J2054" s="377">
        <v>47.84</v>
      </c>
    </row>
    <row r="2055" spans="1:10" ht="26.45" customHeight="1">
      <c r="A2055" s="378"/>
      <c r="B2055" s="381"/>
      <c r="C2055" s="381"/>
      <c r="D2055" s="381"/>
      <c r="E2055" s="381" t="s">
        <v>1213</v>
      </c>
      <c r="F2055" s="379">
        <v>17.63</v>
      </c>
      <c r="G2055" s="381" t="s">
        <v>1214</v>
      </c>
      <c r="H2055" s="379">
        <v>0</v>
      </c>
      <c r="I2055" s="381" t="s">
        <v>1215</v>
      </c>
      <c r="J2055" s="380">
        <v>17.63</v>
      </c>
    </row>
    <row r="2056" spans="1:10">
      <c r="A2056" s="378"/>
      <c r="B2056" s="381"/>
      <c r="C2056" s="381"/>
      <c r="D2056" s="381"/>
      <c r="E2056" s="381" t="s">
        <v>1216</v>
      </c>
      <c r="F2056" s="379">
        <v>22.44</v>
      </c>
      <c r="G2056" s="381"/>
      <c r="H2056" s="525" t="s">
        <v>1217</v>
      </c>
      <c r="I2056" s="525"/>
      <c r="J2056" s="380">
        <v>100.32</v>
      </c>
    </row>
    <row r="2057" spans="1:10">
      <c r="A2057" s="178"/>
      <c r="B2057" s="384"/>
      <c r="C2057" s="384"/>
      <c r="D2057" s="384"/>
      <c r="E2057" s="384"/>
      <c r="F2057" s="384"/>
      <c r="G2057" s="384"/>
      <c r="H2057" s="384"/>
      <c r="I2057" s="384"/>
      <c r="J2057" s="306"/>
    </row>
    <row r="2058" spans="1:10">
      <c r="A2058" s="178"/>
      <c r="B2058" s="384"/>
      <c r="C2058" s="384"/>
      <c r="D2058" s="384"/>
      <c r="E2058" s="384"/>
      <c r="F2058" s="384"/>
      <c r="G2058" s="384"/>
      <c r="H2058" s="384"/>
      <c r="I2058" s="384"/>
      <c r="J2058" s="306"/>
    </row>
    <row r="2059" spans="1:10">
      <c r="A2059" s="178"/>
      <c r="B2059" s="384"/>
      <c r="C2059" s="384"/>
      <c r="D2059" s="384"/>
      <c r="E2059" s="384"/>
      <c r="F2059" s="384"/>
      <c r="G2059" s="384"/>
      <c r="H2059" s="384"/>
      <c r="I2059" s="384"/>
      <c r="J2059" s="306"/>
    </row>
    <row r="2060" spans="1:10">
      <c r="A2060" s="178"/>
      <c r="B2060" s="384"/>
      <c r="C2060" s="384"/>
      <c r="D2060" s="384"/>
      <c r="E2060" s="384"/>
      <c r="F2060" s="384"/>
      <c r="G2060" s="384"/>
      <c r="H2060" s="384"/>
      <c r="I2060" s="384"/>
      <c r="J2060" s="306"/>
    </row>
    <row r="2061" spans="1:10">
      <c r="A2061" s="178"/>
      <c r="B2061" s="384"/>
      <c r="C2061" s="384"/>
      <c r="D2061" s="384"/>
      <c r="E2061" s="384"/>
      <c r="F2061" s="384"/>
      <c r="G2061" s="384"/>
      <c r="H2061" s="384"/>
      <c r="I2061" s="384"/>
      <c r="J2061" s="306"/>
    </row>
    <row r="2062" spans="1:10">
      <c r="A2062" s="178"/>
      <c r="B2062" s="384"/>
      <c r="C2062" s="384"/>
      <c r="D2062" s="384"/>
      <c r="E2062" s="384"/>
      <c r="F2062" s="384"/>
      <c r="G2062" s="384"/>
      <c r="H2062" s="384"/>
      <c r="I2062" s="384"/>
      <c r="J2062" s="306"/>
    </row>
    <row r="2063" spans="1:10" ht="15" thickBot="1">
      <c r="A2063" s="179"/>
      <c r="B2063" s="180"/>
      <c r="C2063" s="180"/>
      <c r="D2063" s="180"/>
      <c r="E2063" s="180"/>
      <c r="F2063" s="180"/>
      <c r="G2063" s="180"/>
      <c r="H2063" s="180"/>
      <c r="I2063" s="180"/>
      <c r="J2063" s="181"/>
    </row>
  </sheetData>
  <mergeCells count="1678">
    <mergeCell ref="H25:I25"/>
    <mergeCell ref="E27:F27"/>
    <mergeCell ref="E28:F28"/>
    <mergeCell ref="E29:F29"/>
    <mergeCell ref="E30:F30"/>
    <mergeCell ref="E31:F31"/>
    <mergeCell ref="E32:F32"/>
    <mergeCell ref="E33:F33"/>
    <mergeCell ref="E34:F34"/>
    <mergeCell ref="H36:I36"/>
    <mergeCell ref="E38:F38"/>
    <mergeCell ref="E39:F39"/>
    <mergeCell ref="E12:F12"/>
    <mergeCell ref="E13:F13"/>
    <mergeCell ref="E14:F14"/>
    <mergeCell ref="E15:F15"/>
    <mergeCell ref="E16:F16"/>
    <mergeCell ref="E17:F17"/>
    <mergeCell ref="E18:F18"/>
    <mergeCell ref="E19:F19"/>
    <mergeCell ref="E20:F20"/>
    <mergeCell ref="E21:F21"/>
    <mergeCell ref="E22:F22"/>
    <mergeCell ref="E23:F23"/>
    <mergeCell ref="E71:F71"/>
    <mergeCell ref="H73:I73"/>
    <mergeCell ref="E75:F75"/>
    <mergeCell ref="E76:F76"/>
    <mergeCell ref="E77:F77"/>
    <mergeCell ref="E78:F78"/>
    <mergeCell ref="E79:F79"/>
    <mergeCell ref="E40:F40"/>
    <mergeCell ref="E41:F41"/>
    <mergeCell ref="E42:F42"/>
    <mergeCell ref="E43:F43"/>
    <mergeCell ref="E44:F44"/>
    <mergeCell ref="E45:F45"/>
    <mergeCell ref="H47:I47"/>
    <mergeCell ref="E49:F49"/>
    <mergeCell ref="E50:F50"/>
    <mergeCell ref="E51:F51"/>
    <mergeCell ref="E52:F52"/>
    <mergeCell ref="E53:F53"/>
    <mergeCell ref="E54:F54"/>
    <mergeCell ref="E55:F55"/>
    <mergeCell ref="E56:F56"/>
    <mergeCell ref="E57:F57"/>
    <mergeCell ref="H59:I59"/>
    <mergeCell ref="E102:F102"/>
    <mergeCell ref="E103:F103"/>
    <mergeCell ref="E104:F104"/>
    <mergeCell ref="E105:F105"/>
    <mergeCell ref="E106:F106"/>
    <mergeCell ref="E107:F107"/>
    <mergeCell ref="E108:F108"/>
    <mergeCell ref="E109:F109"/>
    <mergeCell ref="E110:F110"/>
    <mergeCell ref="E111:F111"/>
    <mergeCell ref="E112:F112"/>
    <mergeCell ref="E113:F113"/>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41:F141"/>
    <mergeCell ref="E142:F142"/>
    <mergeCell ref="E143:F143"/>
    <mergeCell ref="E144:F144"/>
    <mergeCell ref="E145:F145"/>
    <mergeCell ref="E146:F146"/>
    <mergeCell ref="E147:F147"/>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48:F148"/>
    <mergeCell ref="E149:F149"/>
    <mergeCell ref="E150:F150"/>
    <mergeCell ref="H152:I152"/>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219:F219"/>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H199:I199"/>
    <mergeCell ref="E201:F201"/>
    <mergeCell ref="E202:F202"/>
    <mergeCell ref="E221:F221"/>
    <mergeCell ref="E222:F222"/>
    <mergeCell ref="E223:F223"/>
    <mergeCell ref="E224:F224"/>
    <mergeCell ref="E225:F225"/>
    <mergeCell ref="E226:F226"/>
    <mergeCell ref="H228:I228"/>
    <mergeCell ref="E230:F230"/>
    <mergeCell ref="E231:F231"/>
    <mergeCell ref="E232:F232"/>
    <mergeCell ref="E233:F233"/>
    <mergeCell ref="E234:F234"/>
    <mergeCell ref="E235:F235"/>
    <mergeCell ref="E236:F236"/>
    <mergeCell ref="E237:F237"/>
    <mergeCell ref="E238:F238"/>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39:F239"/>
    <mergeCell ref="E240:F240"/>
    <mergeCell ref="E241:F241"/>
    <mergeCell ref="E242:F242"/>
    <mergeCell ref="E243:F243"/>
    <mergeCell ref="E244:F244"/>
    <mergeCell ref="E245:F245"/>
    <mergeCell ref="E246:F246"/>
    <mergeCell ref="E247:F247"/>
    <mergeCell ref="E248:F248"/>
    <mergeCell ref="E249:F249"/>
    <mergeCell ref="E250:F250"/>
    <mergeCell ref="E251:F251"/>
    <mergeCell ref="E252:F252"/>
    <mergeCell ref="E253:F253"/>
    <mergeCell ref="E254:F254"/>
    <mergeCell ref="E255:F255"/>
    <mergeCell ref="E295:F295"/>
    <mergeCell ref="E296:F296"/>
    <mergeCell ref="E297:F297"/>
    <mergeCell ref="E298:F298"/>
    <mergeCell ref="E299:F299"/>
    <mergeCell ref="E300:F300"/>
    <mergeCell ref="E301:F301"/>
    <mergeCell ref="E302:F302"/>
    <mergeCell ref="E303:F303"/>
    <mergeCell ref="E304:F304"/>
    <mergeCell ref="E305:F305"/>
    <mergeCell ref="E306:F306"/>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350:F350"/>
    <mergeCell ref="E307:F307"/>
    <mergeCell ref="H309:I309"/>
    <mergeCell ref="E311:F311"/>
    <mergeCell ref="E312:F312"/>
    <mergeCell ref="E313:F313"/>
    <mergeCell ref="E314:F314"/>
    <mergeCell ref="E315:F315"/>
    <mergeCell ref="E316:F316"/>
    <mergeCell ref="E317:F317"/>
    <mergeCell ref="E318:F318"/>
    <mergeCell ref="E319:F319"/>
    <mergeCell ref="E320:F320"/>
    <mergeCell ref="H322:I322"/>
    <mergeCell ref="E324:F324"/>
    <mergeCell ref="E325:F325"/>
    <mergeCell ref="E326:F326"/>
    <mergeCell ref="H328:I328"/>
    <mergeCell ref="H353:I353"/>
    <mergeCell ref="E355:F355"/>
    <mergeCell ref="E356:F356"/>
    <mergeCell ref="E357:F357"/>
    <mergeCell ref="E358:F358"/>
    <mergeCell ref="H360:I360"/>
    <mergeCell ref="E362:F362"/>
    <mergeCell ref="E363:F363"/>
    <mergeCell ref="E364:F364"/>
    <mergeCell ref="E365:F365"/>
    <mergeCell ref="E366:F366"/>
    <mergeCell ref="E367:F367"/>
    <mergeCell ref="E368:F368"/>
    <mergeCell ref="H370:I370"/>
    <mergeCell ref="E372:F372"/>
    <mergeCell ref="E373:F373"/>
    <mergeCell ref="E330:F330"/>
    <mergeCell ref="E331:F331"/>
    <mergeCell ref="E332:F332"/>
    <mergeCell ref="E333:F333"/>
    <mergeCell ref="E334:F334"/>
    <mergeCell ref="E335:F335"/>
    <mergeCell ref="H337:I337"/>
    <mergeCell ref="E339:F339"/>
    <mergeCell ref="E340:F340"/>
    <mergeCell ref="E341:F341"/>
    <mergeCell ref="E342:F342"/>
    <mergeCell ref="E343:F343"/>
    <mergeCell ref="E344:F344"/>
    <mergeCell ref="H346:I346"/>
    <mergeCell ref="E348:F348"/>
    <mergeCell ref="E349:F349"/>
    <mergeCell ref="H395:I395"/>
    <mergeCell ref="E397:F397"/>
    <mergeCell ref="E398:F398"/>
    <mergeCell ref="E399:F399"/>
    <mergeCell ref="E400:F400"/>
    <mergeCell ref="E401:F401"/>
    <mergeCell ref="E402:F402"/>
    <mergeCell ref="E403:F403"/>
    <mergeCell ref="H405:I405"/>
    <mergeCell ref="E407:F407"/>
    <mergeCell ref="E408:F408"/>
    <mergeCell ref="E409:F409"/>
    <mergeCell ref="E410:F410"/>
    <mergeCell ref="E411:F411"/>
    <mergeCell ref="E412:F412"/>
    <mergeCell ref="E413:F413"/>
    <mergeCell ref="E374:F374"/>
    <mergeCell ref="E375:F375"/>
    <mergeCell ref="E376:F376"/>
    <mergeCell ref="E377:F377"/>
    <mergeCell ref="E378:F378"/>
    <mergeCell ref="E379:F379"/>
    <mergeCell ref="E380:F380"/>
    <mergeCell ref="E381:F381"/>
    <mergeCell ref="E382:F382"/>
    <mergeCell ref="E383:F383"/>
    <mergeCell ref="H385:I385"/>
    <mergeCell ref="E387:F387"/>
    <mergeCell ref="E388:F388"/>
    <mergeCell ref="E389:F389"/>
    <mergeCell ref="E390:F390"/>
    <mergeCell ref="E391:F391"/>
    <mergeCell ref="E455:F455"/>
    <mergeCell ref="H415:I415"/>
    <mergeCell ref="E417:F417"/>
    <mergeCell ref="E418:F418"/>
    <mergeCell ref="E419:F419"/>
    <mergeCell ref="E420:F420"/>
    <mergeCell ref="E421:F421"/>
    <mergeCell ref="H423:I423"/>
    <mergeCell ref="E425:F425"/>
    <mergeCell ref="E426:F426"/>
    <mergeCell ref="E427:F427"/>
    <mergeCell ref="E428:F428"/>
    <mergeCell ref="E429:F429"/>
    <mergeCell ref="E430:F430"/>
    <mergeCell ref="E431:F431"/>
    <mergeCell ref="E432:F432"/>
    <mergeCell ref="E433:F433"/>
    <mergeCell ref="H435:I435"/>
    <mergeCell ref="H458:I458"/>
    <mergeCell ref="E460:F460"/>
    <mergeCell ref="E461:F461"/>
    <mergeCell ref="E462:F462"/>
    <mergeCell ref="E463:F463"/>
    <mergeCell ref="E464:F464"/>
    <mergeCell ref="E465:F465"/>
    <mergeCell ref="E466:F466"/>
    <mergeCell ref="H468:I468"/>
    <mergeCell ref="E470:F470"/>
    <mergeCell ref="E471:F471"/>
    <mergeCell ref="E472:F472"/>
    <mergeCell ref="E473:F473"/>
    <mergeCell ref="E474:F474"/>
    <mergeCell ref="E475:F475"/>
    <mergeCell ref="E476:F476"/>
    <mergeCell ref="E437:F437"/>
    <mergeCell ref="E438:F438"/>
    <mergeCell ref="E439:F439"/>
    <mergeCell ref="E440:F440"/>
    <mergeCell ref="E441:F441"/>
    <mergeCell ref="E442:F442"/>
    <mergeCell ref="E443:F443"/>
    <mergeCell ref="E444:F444"/>
    <mergeCell ref="E445:F445"/>
    <mergeCell ref="E446:F446"/>
    <mergeCell ref="H448:I448"/>
    <mergeCell ref="E450:F450"/>
    <mergeCell ref="E451:F451"/>
    <mergeCell ref="E452:F452"/>
    <mergeCell ref="E453:F453"/>
    <mergeCell ref="E454:F454"/>
    <mergeCell ref="H478:I478"/>
    <mergeCell ref="E480:F480"/>
    <mergeCell ref="E481:F481"/>
    <mergeCell ref="E482:F482"/>
    <mergeCell ref="E483:F483"/>
    <mergeCell ref="E484:F484"/>
    <mergeCell ref="E485:F485"/>
    <mergeCell ref="E486:F486"/>
    <mergeCell ref="H488:I488"/>
    <mergeCell ref="E490:F490"/>
    <mergeCell ref="E491:F491"/>
    <mergeCell ref="E492:F492"/>
    <mergeCell ref="E493:F493"/>
    <mergeCell ref="E494:F494"/>
    <mergeCell ref="E495:F495"/>
    <mergeCell ref="E496:F496"/>
    <mergeCell ref="H498:I498"/>
    <mergeCell ref="H528:I528"/>
    <mergeCell ref="E530:F530"/>
    <mergeCell ref="E531:F531"/>
    <mergeCell ref="E532:F532"/>
    <mergeCell ref="E533:F533"/>
    <mergeCell ref="E534:F534"/>
    <mergeCell ref="E535:F535"/>
    <mergeCell ref="E536:F536"/>
    <mergeCell ref="E537:F537"/>
    <mergeCell ref="E538:F538"/>
    <mergeCell ref="E539:F539"/>
    <mergeCell ref="E500:F500"/>
    <mergeCell ref="E501:F501"/>
    <mergeCell ref="E502:F502"/>
    <mergeCell ref="E503:F503"/>
    <mergeCell ref="E504:F504"/>
    <mergeCell ref="E505:F505"/>
    <mergeCell ref="H507:I507"/>
    <mergeCell ref="E509:F509"/>
    <mergeCell ref="E510:F510"/>
    <mergeCell ref="E511:F511"/>
    <mergeCell ref="E512:F512"/>
    <mergeCell ref="E513:F513"/>
    <mergeCell ref="E514:F514"/>
    <mergeCell ref="E515:F515"/>
    <mergeCell ref="H517:I517"/>
    <mergeCell ref="E519:F519"/>
    <mergeCell ref="E520:F520"/>
    <mergeCell ref="H572:I572"/>
    <mergeCell ref="E574:F574"/>
    <mergeCell ref="E575:F575"/>
    <mergeCell ref="E576:F576"/>
    <mergeCell ref="E577:F577"/>
    <mergeCell ref="E578:F578"/>
    <mergeCell ref="E579:F579"/>
    <mergeCell ref="E580:F580"/>
    <mergeCell ref="E581:F581"/>
    <mergeCell ref="H541:I541"/>
    <mergeCell ref="E543:F543"/>
    <mergeCell ref="E544:F544"/>
    <mergeCell ref="E545:F545"/>
    <mergeCell ref="E546:F546"/>
    <mergeCell ref="E547:F547"/>
    <mergeCell ref="E548:F548"/>
    <mergeCell ref="E549:F549"/>
    <mergeCell ref="E550:F550"/>
    <mergeCell ref="E551:F551"/>
    <mergeCell ref="E552:F552"/>
    <mergeCell ref="H554:I554"/>
    <mergeCell ref="E556:F556"/>
    <mergeCell ref="E557:F557"/>
    <mergeCell ref="E558:F558"/>
    <mergeCell ref="E559:F559"/>
    <mergeCell ref="E560:F560"/>
    <mergeCell ref="H563:I563"/>
    <mergeCell ref="H608:I608"/>
    <mergeCell ref="E610:F610"/>
    <mergeCell ref="E611:F611"/>
    <mergeCell ref="E612:F612"/>
    <mergeCell ref="E613:F613"/>
    <mergeCell ref="E614:F614"/>
    <mergeCell ref="E615:F615"/>
    <mergeCell ref="E616:F616"/>
    <mergeCell ref="H618:I618"/>
    <mergeCell ref="E620:F620"/>
    <mergeCell ref="E621:F621"/>
    <mergeCell ref="E622:F622"/>
    <mergeCell ref="E623:F623"/>
    <mergeCell ref="E582:F582"/>
    <mergeCell ref="E583:F583"/>
    <mergeCell ref="E584:F584"/>
    <mergeCell ref="E585:F585"/>
    <mergeCell ref="E586:F586"/>
    <mergeCell ref="H588:I588"/>
    <mergeCell ref="E590:F590"/>
    <mergeCell ref="E591:F591"/>
    <mergeCell ref="E592:F592"/>
    <mergeCell ref="E593:F593"/>
    <mergeCell ref="E594:F594"/>
    <mergeCell ref="E595:F595"/>
    <mergeCell ref="E596:F596"/>
    <mergeCell ref="H598:I598"/>
    <mergeCell ref="E600:F600"/>
    <mergeCell ref="E601:F601"/>
    <mergeCell ref="E602:F602"/>
    <mergeCell ref="H649:I649"/>
    <mergeCell ref="E651:F651"/>
    <mergeCell ref="E652:F652"/>
    <mergeCell ref="E653:F653"/>
    <mergeCell ref="E654:F654"/>
    <mergeCell ref="E655:F655"/>
    <mergeCell ref="E656:F656"/>
    <mergeCell ref="E657:F657"/>
    <mergeCell ref="H659:I659"/>
    <mergeCell ref="E661:F661"/>
    <mergeCell ref="E662:F662"/>
    <mergeCell ref="E663:F663"/>
    <mergeCell ref="E664:F664"/>
    <mergeCell ref="E665:F665"/>
    <mergeCell ref="E624:F624"/>
    <mergeCell ref="E625:F625"/>
    <mergeCell ref="E626:F626"/>
    <mergeCell ref="H628:I628"/>
    <mergeCell ref="E630:F630"/>
    <mergeCell ref="E631:F631"/>
    <mergeCell ref="E632:F632"/>
    <mergeCell ref="E633:F633"/>
    <mergeCell ref="E634:F634"/>
    <mergeCell ref="E635:F635"/>
    <mergeCell ref="E636:F636"/>
    <mergeCell ref="E637:F637"/>
    <mergeCell ref="H639:I639"/>
    <mergeCell ref="E641:F641"/>
    <mergeCell ref="E642:F642"/>
    <mergeCell ref="E643:F643"/>
    <mergeCell ref="E644:F644"/>
    <mergeCell ref="E646:F646"/>
    <mergeCell ref="E666:F666"/>
    <mergeCell ref="E667:F667"/>
    <mergeCell ref="E668:F668"/>
    <mergeCell ref="H670:I670"/>
    <mergeCell ref="E672:F672"/>
    <mergeCell ref="E673:F673"/>
    <mergeCell ref="E674:F674"/>
    <mergeCell ref="E675:F675"/>
    <mergeCell ref="E676:F676"/>
    <mergeCell ref="E677:F677"/>
    <mergeCell ref="E678:F678"/>
    <mergeCell ref="E679:F679"/>
    <mergeCell ref="H681:I681"/>
    <mergeCell ref="E683:F683"/>
    <mergeCell ref="E684:F684"/>
    <mergeCell ref="E685:F685"/>
    <mergeCell ref="E686:F686"/>
    <mergeCell ref="H717:I717"/>
    <mergeCell ref="E719:F719"/>
    <mergeCell ref="E720:F720"/>
    <mergeCell ref="E721:F721"/>
    <mergeCell ref="E722:F722"/>
    <mergeCell ref="E723:F723"/>
    <mergeCell ref="E724:F724"/>
    <mergeCell ref="E725:F725"/>
    <mergeCell ref="E726:F726"/>
    <mergeCell ref="E687:F687"/>
    <mergeCell ref="E688:F688"/>
    <mergeCell ref="E689:F689"/>
    <mergeCell ref="E690:F690"/>
    <mergeCell ref="H692:I692"/>
    <mergeCell ref="E694:F694"/>
    <mergeCell ref="E695:F695"/>
    <mergeCell ref="E696:F696"/>
    <mergeCell ref="E697:F697"/>
    <mergeCell ref="E698:F698"/>
    <mergeCell ref="E699:F699"/>
    <mergeCell ref="E700:F700"/>
    <mergeCell ref="E701:F701"/>
    <mergeCell ref="H703:I703"/>
    <mergeCell ref="E705:F705"/>
    <mergeCell ref="E706:F706"/>
    <mergeCell ref="E707:F707"/>
    <mergeCell ref="H751:I751"/>
    <mergeCell ref="E753:F753"/>
    <mergeCell ref="E754:F754"/>
    <mergeCell ref="E755:F755"/>
    <mergeCell ref="E756:F756"/>
    <mergeCell ref="E757:F757"/>
    <mergeCell ref="H759:I759"/>
    <mergeCell ref="E761:F761"/>
    <mergeCell ref="E762:F762"/>
    <mergeCell ref="E763:F763"/>
    <mergeCell ref="E764:F764"/>
    <mergeCell ref="E765:F765"/>
    <mergeCell ref="H767:I767"/>
    <mergeCell ref="E769:F769"/>
    <mergeCell ref="E770:F770"/>
    <mergeCell ref="E729:F729"/>
    <mergeCell ref="H731:I731"/>
    <mergeCell ref="E733:F733"/>
    <mergeCell ref="E734:F734"/>
    <mergeCell ref="E735:F735"/>
    <mergeCell ref="E736:F736"/>
    <mergeCell ref="E737:F737"/>
    <mergeCell ref="E738:F738"/>
    <mergeCell ref="E739:F739"/>
    <mergeCell ref="H741:I741"/>
    <mergeCell ref="E743:F743"/>
    <mergeCell ref="E744:F744"/>
    <mergeCell ref="E745:F745"/>
    <mergeCell ref="E746:F746"/>
    <mergeCell ref="E747:F747"/>
    <mergeCell ref="H795:I795"/>
    <mergeCell ref="E797:F797"/>
    <mergeCell ref="E798:F798"/>
    <mergeCell ref="E799:F799"/>
    <mergeCell ref="E800:F800"/>
    <mergeCell ref="E801:F801"/>
    <mergeCell ref="H803:I803"/>
    <mergeCell ref="E805:F805"/>
    <mergeCell ref="E806:F806"/>
    <mergeCell ref="E807:F807"/>
    <mergeCell ref="E808:F808"/>
    <mergeCell ref="E809:F809"/>
    <mergeCell ref="E810:F810"/>
    <mergeCell ref="E811:F811"/>
    <mergeCell ref="H813:I813"/>
    <mergeCell ref="E776:F776"/>
    <mergeCell ref="E777:F777"/>
    <mergeCell ref="H779:I779"/>
    <mergeCell ref="E781:F781"/>
    <mergeCell ref="E782:F782"/>
    <mergeCell ref="E783:F783"/>
    <mergeCell ref="E784:F784"/>
    <mergeCell ref="E785:F785"/>
    <mergeCell ref="H787:I787"/>
    <mergeCell ref="E789:F789"/>
    <mergeCell ref="E790:F790"/>
    <mergeCell ref="E791:F791"/>
    <mergeCell ref="H843:I843"/>
    <mergeCell ref="E845:F845"/>
    <mergeCell ref="E846:F846"/>
    <mergeCell ref="E847:F847"/>
    <mergeCell ref="E848:F848"/>
    <mergeCell ref="E849:F849"/>
    <mergeCell ref="E850:F850"/>
    <mergeCell ref="E851:F851"/>
    <mergeCell ref="H853:I853"/>
    <mergeCell ref="E855:F855"/>
    <mergeCell ref="E856:F856"/>
    <mergeCell ref="E815:F815"/>
    <mergeCell ref="E816:F816"/>
    <mergeCell ref="E817:F817"/>
    <mergeCell ref="E818:F818"/>
    <mergeCell ref="E819:F819"/>
    <mergeCell ref="H821:I821"/>
    <mergeCell ref="E823:F823"/>
    <mergeCell ref="E824:F824"/>
    <mergeCell ref="E825:F825"/>
    <mergeCell ref="E826:F826"/>
    <mergeCell ref="E827:F827"/>
    <mergeCell ref="E828:F828"/>
    <mergeCell ref="E829:F829"/>
    <mergeCell ref="E830:F830"/>
    <mergeCell ref="E831:F831"/>
    <mergeCell ref="H833:I833"/>
    <mergeCell ref="E835:F835"/>
    <mergeCell ref="H879:I879"/>
    <mergeCell ref="E881:F881"/>
    <mergeCell ref="E882:F882"/>
    <mergeCell ref="E883:F883"/>
    <mergeCell ref="E884:F884"/>
    <mergeCell ref="E885:F885"/>
    <mergeCell ref="E886:F886"/>
    <mergeCell ref="E887:F887"/>
    <mergeCell ref="H889:I889"/>
    <mergeCell ref="E891:F891"/>
    <mergeCell ref="E892:F892"/>
    <mergeCell ref="E893:F893"/>
    <mergeCell ref="E894:F894"/>
    <mergeCell ref="E895:F895"/>
    <mergeCell ref="E896:F896"/>
    <mergeCell ref="E857:F857"/>
    <mergeCell ref="E858:F858"/>
    <mergeCell ref="E859:F859"/>
    <mergeCell ref="E860:F860"/>
    <mergeCell ref="E861:F861"/>
    <mergeCell ref="E862:F862"/>
    <mergeCell ref="E863:F863"/>
    <mergeCell ref="H865:I865"/>
    <mergeCell ref="E867:F867"/>
    <mergeCell ref="E868:F868"/>
    <mergeCell ref="E869:F869"/>
    <mergeCell ref="E870:F870"/>
    <mergeCell ref="E871:F871"/>
    <mergeCell ref="E872:F872"/>
    <mergeCell ref="E873:F873"/>
    <mergeCell ref="E874:F874"/>
    <mergeCell ref="E875:F875"/>
    <mergeCell ref="E936:F936"/>
    <mergeCell ref="E937:F937"/>
    <mergeCell ref="E938:F938"/>
    <mergeCell ref="H898:I898"/>
    <mergeCell ref="E900:F900"/>
    <mergeCell ref="E901:F901"/>
    <mergeCell ref="E902:F902"/>
    <mergeCell ref="E903:F903"/>
    <mergeCell ref="E904:F904"/>
    <mergeCell ref="E905:F905"/>
    <mergeCell ref="E906:F906"/>
    <mergeCell ref="E907:F907"/>
    <mergeCell ref="H909:I909"/>
    <mergeCell ref="E911:F911"/>
    <mergeCell ref="E912:F912"/>
    <mergeCell ref="E913:F913"/>
    <mergeCell ref="E914:F914"/>
    <mergeCell ref="E915:F915"/>
    <mergeCell ref="E916:F916"/>
    <mergeCell ref="H918:I918"/>
    <mergeCell ref="E920:F920"/>
    <mergeCell ref="E921:F921"/>
    <mergeCell ref="E922:F922"/>
    <mergeCell ref="E923:F923"/>
    <mergeCell ref="E924:F924"/>
    <mergeCell ref="E925:F925"/>
    <mergeCell ref="H927:I927"/>
    <mergeCell ref="E929:F929"/>
    <mergeCell ref="E930:F930"/>
    <mergeCell ref="E931:F931"/>
    <mergeCell ref="E932:F932"/>
    <mergeCell ref="E933:F933"/>
    <mergeCell ref="E939:F939"/>
    <mergeCell ref="E940:F940"/>
    <mergeCell ref="E941:F941"/>
    <mergeCell ref="E942:F942"/>
    <mergeCell ref="E943:F943"/>
    <mergeCell ref="E944:F944"/>
    <mergeCell ref="E945:F945"/>
    <mergeCell ref="H947:I947"/>
    <mergeCell ref="E949:F949"/>
    <mergeCell ref="E950:F950"/>
    <mergeCell ref="E951:F951"/>
    <mergeCell ref="E952:F952"/>
    <mergeCell ref="E953:F953"/>
    <mergeCell ref="E954:F954"/>
    <mergeCell ref="E955:F955"/>
    <mergeCell ref="E956:F956"/>
    <mergeCell ref="E957:F957"/>
    <mergeCell ref="E958:F958"/>
    <mergeCell ref="E959:F959"/>
    <mergeCell ref="E960:F960"/>
    <mergeCell ref="E961:F961"/>
    <mergeCell ref="E962:F962"/>
    <mergeCell ref="E963:F963"/>
    <mergeCell ref="H965:I965"/>
    <mergeCell ref="E967:F967"/>
    <mergeCell ref="E968:F968"/>
    <mergeCell ref="E969:F969"/>
    <mergeCell ref="E970:F970"/>
    <mergeCell ref="E971:F971"/>
    <mergeCell ref="E972:F972"/>
    <mergeCell ref="H974:I974"/>
    <mergeCell ref="E976:F976"/>
    <mergeCell ref="E977:F977"/>
    <mergeCell ref="E978:F978"/>
    <mergeCell ref="E979:F979"/>
    <mergeCell ref="E980:F980"/>
    <mergeCell ref="E981:F981"/>
    <mergeCell ref="H983:I983"/>
    <mergeCell ref="E985:F985"/>
    <mergeCell ref="E986:F986"/>
    <mergeCell ref="E987:F987"/>
    <mergeCell ref="E988:F988"/>
    <mergeCell ref="E989:F989"/>
    <mergeCell ref="E990:F990"/>
    <mergeCell ref="H992:I992"/>
    <mergeCell ref="E994:F994"/>
    <mergeCell ref="E995:F995"/>
    <mergeCell ref="E996:F996"/>
    <mergeCell ref="E997:F997"/>
    <mergeCell ref="E998:F998"/>
    <mergeCell ref="E999:F999"/>
    <mergeCell ref="H1001:I1001"/>
    <mergeCell ref="E1003:F1003"/>
    <mergeCell ref="E1004:F1004"/>
    <mergeCell ref="E1005:F1005"/>
    <mergeCell ref="E1006:F1006"/>
    <mergeCell ref="E1007:F1007"/>
    <mergeCell ref="E1008:F1008"/>
    <mergeCell ref="H1010:I1010"/>
    <mergeCell ref="E1012:F1012"/>
    <mergeCell ref="E1013:F1013"/>
    <mergeCell ref="E1014:F1014"/>
    <mergeCell ref="E1015:F1015"/>
    <mergeCell ref="E1016:F1016"/>
    <mergeCell ref="E1017:F1017"/>
    <mergeCell ref="H1019:I1019"/>
    <mergeCell ref="E1021:F1021"/>
    <mergeCell ref="E1022:F1022"/>
    <mergeCell ref="E1059:F1059"/>
    <mergeCell ref="H1061:I1061"/>
    <mergeCell ref="E1063:F1063"/>
    <mergeCell ref="E1064:F1064"/>
    <mergeCell ref="E1023:F1023"/>
    <mergeCell ref="E1024:F1024"/>
    <mergeCell ref="E1025:F1025"/>
    <mergeCell ref="E1026:F1026"/>
    <mergeCell ref="H1028:I1028"/>
    <mergeCell ref="E1030:F1030"/>
    <mergeCell ref="E1031:F1031"/>
    <mergeCell ref="E1032:F1032"/>
    <mergeCell ref="E1033:F1033"/>
    <mergeCell ref="E1034:F1034"/>
    <mergeCell ref="E1035:F1035"/>
    <mergeCell ref="E1036:F1036"/>
    <mergeCell ref="E1037:F1037"/>
    <mergeCell ref="H1039:I1039"/>
    <mergeCell ref="E1041:F1041"/>
    <mergeCell ref="E1042:F1042"/>
    <mergeCell ref="E1043:F1043"/>
    <mergeCell ref="H1050:I1050"/>
    <mergeCell ref="E1089:F1089"/>
    <mergeCell ref="E1090:F1090"/>
    <mergeCell ref="H1092:I1092"/>
    <mergeCell ref="E1094:F1094"/>
    <mergeCell ref="E1095:F1095"/>
    <mergeCell ref="E1096:F1096"/>
    <mergeCell ref="E1097:F1097"/>
    <mergeCell ref="E1098:F1098"/>
    <mergeCell ref="E1099:F1099"/>
    <mergeCell ref="H1101:I1101"/>
    <mergeCell ref="E1103:F1103"/>
    <mergeCell ref="E1104:F1104"/>
    <mergeCell ref="E1105:F1105"/>
    <mergeCell ref="E1106:F1106"/>
    <mergeCell ref="E1065:F1065"/>
    <mergeCell ref="E1066:F1066"/>
    <mergeCell ref="E1067:F1067"/>
    <mergeCell ref="E1068:F1068"/>
    <mergeCell ref="E1069:F1069"/>
    <mergeCell ref="E1070:F1070"/>
    <mergeCell ref="H1072:I1072"/>
    <mergeCell ref="E1074:F1074"/>
    <mergeCell ref="E1075:F1075"/>
    <mergeCell ref="E1076:F1076"/>
    <mergeCell ref="E1077:F1077"/>
    <mergeCell ref="E1078:F1078"/>
    <mergeCell ref="E1079:F1079"/>
    <mergeCell ref="E1080:F1080"/>
    <mergeCell ref="E1081:F1081"/>
    <mergeCell ref="H1083:I1083"/>
    <mergeCell ref="E1085:F1085"/>
    <mergeCell ref="E1086:F1086"/>
    <mergeCell ref="E1107:F1107"/>
    <mergeCell ref="E1108:F1108"/>
    <mergeCell ref="E1109:F1109"/>
    <mergeCell ref="H1111:I1111"/>
    <mergeCell ref="E1113:F1113"/>
    <mergeCell ref="E1114:F1114"/>
    <mergeCell ref="E1115:F1115"/>
    <mergeCell ref="E1116:F1116"/>
    <mergeCell ref="E1117:F1117"/>
    <mergeCell ref="E1118:F1118"/>
    <mergeCell ref="E1119:F1119"/>
    <mergeCell ref="E1120:F1120"/>
    <mergeCell ref="H1122:I1122"/>
    <mergeCell ref="E1124:F1124"/>
    <mergeCell ref="E1125:F1125"/>
    <mergeCell ref="E1126:F1126"/>
    <mergeCell ref="E1127:F1127"/>
    <mergeCell ref="E1128:F1128"/>
    <mergeCell ref="E1129:F1129"/>
    <mergeCell ref="E1130:F1130"/>
    <mergeCell ref="E1131:F1131"/>
    <mergeCell ref="H1133:I1133"/>
    <mergeCell ref="E1135:F1135"/>
    <mergeCell ref="E1136:F1136"/>
    <mergeCell ref="E1137:F1137"/>
    <mergeCell ref="E1138:F1138"/>
    <mergeCell ref="E1139:F1139"/>
    <mergeCell ref="E1140:F1140"/>
    <mergeCell ref="E1141:F1141"/>
    <mergeCell ref="E1142:F1142"/>
    <mergeCell ref="E1143:F1143"/>
    <mergeCell ref="E1144:F1144"/>
    <mergeCell ref="H1146:I1146"/>
    <mergeCell ref="E1148:F1148"/>
    <mergeCell ref="E1149:F1149"/>
    <mergeCell ref="E1150:F1150"/>
    <mergeCell ref="E1151:F1151"/>
    <mergeCell ref="E1152:F1152"/>
    <mergeCell ref="E1153:F1153"/>
    <mergeCell ref="E1154:F1154"/>
    <mergeCell ref="E1155:F1155"/>
    <mergeCell ref="E1156:F1156"/>
    <mergeCell ref="E1157:F1157"/>
    <mergeCell ref="H1159:I1159"/>
    <mergeCell ref="E1161:F1161"/>
    <mergeCell ref="E1162:F1162"/>
    <mergeCell ref="E1163:F1163"/>
    <mergeCell ref="E1164:F1164"/>
    <mergeCell ref="E1165:F1165"/>
    <mergeCell ref="E1166:F1166"/>
    <mergeCell ref="E1167:F1167"/>
    <mergeCell ref="E1168:F1168"/>
    <mergeCell ref="E1169:F1169"/>
    <mergeCell ref="H1171:I1171"/>
    <mergeCell ref="E1173:F1173"/>
    <mergeCell ref="E1174:F1174"/>
    <mergeCell ref="E1175:F1175"/>
    <mergeCell ref="E1176:F1176"/>
    <mergeCell ref="E1177:F1177"/>
    <mergeCell ref="E1178:F1178"/>
    <mergeCell ref="H1180:I1180"/>
    <mergeCell ref="E1182:F1182"/>
    <mergeCell ref="E1183:F1183"/>
    <mergeCell ref="E1184:F1184"/>
    <mergeCell ref="E1185:F1185"/>
    <mergeCell ref="E1186:F1186"/>
    <mergeCell ref="E1187:F1187"/>
    <mergeCell ref="H1189:I1189"/>
    <mergeCell ref="E1227:F1227"/>
    <mergeCell ref="E1228:F1228"/>
    <mergeCell ref="E1229:F1229"/>
    <mergeCell ref="E1230:F1230"/>
    <mergeCell ref="E1231:F1231"/>
    <mergeCell ref="E1232:F1232"/>
    <mergeCell ref="E1191:F1191"/>
    <mergeCell ref="E1192:F1192"/>
    <mergeCell ref="E1193:F1193"/>
    <mergeCell ref="E1194:F1194"/>
    <mergeCell ref="E1195:F1195"/>
    <mergeCell ref="E1196:F1196"/>
    <mergeCell ref="H1198:I1198"/>
    <mergeCell ref="E1200:F1200"/>
    <mergeCell ref="E1201:F1201"/>
    <mergeCell ref="E1202:F1202"/>
    <mergeCell ref="E1203:F1203"/>
    <mergeCell ref="E1204:F1204"/>
    <mergeCell ref="E1205:F1205"/>
    <mergeCell ref="H1207:I1207"/>
    <mergeCell ref="E1209:F1209"/>
    <mergeCell ref="E1210:F1210"/>
    <mergeCell ref="E1211:F1211"/>
    <mergeCell ref="H1234:I1234"/>
    <mergeCell ref="E1236:F1236"/>
    <mergeCell ref="E1237:F1237"/>
    <mergeCell ref="E1238:F1238"/>
    <mergeCell ref="E1239:F1239"/>
    <mergeCell ref="E1240:F1240"/>
    <mergeCell ref="E1241:F1241"/>
    <mergeCell ref="H1243:I1243"/>
    <mergeCell ref="E1245:F1245"/>
    <mergeCell ref="E1246:F1246"/>
    <mergeCell ref="E1247:F1247"/>
    <mergeCell ref="E1248:F1248"/>
    <mergeCell ref="E1249:F1249"/>
    <mergeCell ref="E1250:F1250"/>
    <mergeCell ref="E1251:F1251"/>
    <mergeCell ref="E1252:F1252"/>
    <mergeCell ref="E1253:F1253"/>
    <mergeCell ref="E1279:F1279"/>
    <mergeCell ref="E1280:F1280"/>
    <mergeCell ref="E1281:F1281"/>
    <mergeCell ref="E1282:F1282"/>
    <mergeCell ref="E1283:F1283"/>
    <mergeCell ref="H1285:I1285"/>
    <mergeCell ref="E1287:F1287"/>
    <mergeCell ref="E1288:F1288"/>
    <mergeCell ref="E1289:F1289"/>
    <mergeCell ref="E1290:F1290"/>
    <mergeCell ref="E1291:F1291"/>
    <mergeCell ref="H1293:I1293"/>
    <mergeCell ref="E1295:F1295"/>
    <mergeCell ref="E1296:F1296"/>
    <mergeCell ref="E1297:F1297"/>
    <mergeCell ref="E1254:F1254"/>
    <mergeCell ref="E1255:F1255"/>
    <mergeCell ref="H1257:I1257"/>
    <mergeCell ref="E1259:F1259"/>
    <mergeCell ref="E1260:F1260"/>
    <mergeCell ref="E1261:F1261"/>
    <mergeCell ref="E1262:F1262"/>
    <mergeCell ref="E1263:F1263"/>
    <mergeCell ref="H1265:I1265"/>
    <mergeCell ref="E1267:F1267"/>
    <mergeCell ref="E1268:F1268"/>
    <mergeCell ref="E1269:F1269"/>
    <mergeCell ref="E1270:F1270"/>
    <mergeCell ref="E1271:F1271"/>
    <mergeCell ref="H1273:I1273"/>
    <mergeCell ref="E1275:F1275"/>
    <mergeCell ref="E1276:F1276"/>
    <mergeCell ref="H1348:I1348"/>
    <mergeCell ref="E1350:F1350"/>
    <mergeCell ref="E1351:F1351"/>
    <mergeCell ref="E1352:F1352"/>
    <mergeCell ref="E1353:F1353"/>
    <mergeCell ref="E1354:F1354"/>
    <mergeCell ref="E1355:F1355"/>
    <mergeCell ref="H1357:I1357"/>
    <mergeCell ref="E1359:F1359"/>
    <mergeCell ref="E1360:F1360"/>
    <mergeCell ref="E1361:F1361"/>
    <mergeCell ref="E1362:F1362"/>
    <mergeCell ref="E1337:F1337"/>
    <mergeCell ref="H1339:I1339"/>
    <mergeCell ref="E1341:F1341"/>
    <mergeCell ref="E1298:F1298"/>
    <mergeCell ref="E1299:F1299"/>
    <mergeCell ref="H1301:I1301"/>
    <mergeCell ref="E1303:F1303"/>
    <mergeCell ref="E1304:F1304"/>
    <mergeCell ref="E1305:F1305"/>
    <mergeCell ref="E1306:F1306"/>
    <mergeCell ref="E1307:F1307"/>
    <mergeCell ref="H1309:I1309"/>
    <mergeCell ref="E1311:F1311"/>
    <mergeCell ref="E1312:F1312"/>
    <mergeCell ref="E1313:F1313"/>
    <mergeCell ref="E1314:F1314"/>
    <mergeCell ref="E1315:F1315"/>
    <mergeCell ref="E1316:F1316"/>
    <mergeCell ref="E1317:F1317"/>
    <mergeCell ref="E1318:F1318"/>
    <mergeCell ref="H1393:I1393"/>
    <mergeCell ref="E1395:F1395"/>
    <mergeCell ref="E1396:F1396"/>
    <mergeCell ref="E1397:F1397"/>
    <mergeCell ref="E1398:F1398"/>
    <mergeCell ref="E1399:F1399"/>
    <mergeCell ref="E1400:F1400"/>
    <mergeCell ref="H1402:I1402"/>
    <mergeCell ref="E1404:F1404"/>
    <mergeCell ref="E1405:F1405"/>
    <mergeCell ref="E1406:F1406"/>
    <mergeCell ref="H1366:I1366"/>
    <mergeCell ref="E1368:F1368"/>
    <mergeCell ref="E1369:F1369"/>
    <mergeCell ref="E1370:F1370"/>
    <mergeCell ref="E1371:F1371"/>
    <mergeCell ref="E1372:F1372"/>
    <mergeCell ref="E1373:F1373"/>
    <mergeCell ref="H1375:I1375"/>
    <mergeCell ref="E1377:F1377"/>
    <mergeCell ref="E1378:F1378"/>
    <mergeCell ref="E1379:F1379"/>
    <mergeCell ref="E1380:F1380"/>
    <mergeCell ref="E1381:F1381"/>
    <mergeCell ref="E1382:F1382"/>
    <mergeCell ref="H1384:I1384"/>
    <mergeCell ref="E1433:F1433"/>
    <mergeCell ref="E1434:F1434"/>
    <mergeCell ref="E1435:F1435"/>
    <mergeCell ref="E1436:F1436"/>
    <mergeCell ref="H1438:I1438"/>
    <mergeCell ref="E1440:F1440"/>
    <mergeCell ref="E1441:F1441"/>
    <mergeCell ref="E1442:F1442"/>
    <mergeCell ref="E1443:F1443"/>
    <mergeCell ref="E1444:F1444"/>
    <mergeCell ref="E1445:F1445"/>
    <mergeCell ref="H1447:I1447"/>
    <mergeCell ref="E1449:F1449"/>
    <mergeCell ref="E1450:F1450"/>
    <mergeCell ref="H1411:I1411"/>
    <mergeCell ref="E1413:F1413"/>
    <mergeCell ref="E1414:F1414"/>
    <mergeCell ref="E1415:F1415"/>
    <mergeCell ref="E1416:F1416"/>
    <mergeCell ref="E1417:F1417"/>
    <mergeCell ref="E1418:F1418"/>
    <mergeCell ref="H1420:I1420"/>
    <mergeCell ref="E1422:F1422"/>
    <mergeCell ref="E1423:F1423"/>
    <mergeCell ref="E1424:F1424"/>
    <mergeCell ref="E1425:F1425"/>
    <mergeCell ref="E1426:F1426"/>
    <mergeCell ref="E1427:F1427"/>
    <mergeCell ref="E1487:F1487"/>
    <mergeCell ref="E1488:F1488"/>
    <mergeCell ref="E1451:F1451"/>
    <mergeCell ref="E1452:F1452"/>
    <mergeCell ref="E1453:F1453"/>
    <mergeCell ref="E1454:F1454"/>
    <mergeCell ref="H1456:I1456"/>
    <mergeCell ref="E1458:F1458"/>
    <mergeCell ref="E1459:F1459"/>
    <mergeCell ref="E1460:F1460"/>
    <mergeCell ref="E1461:F1461"/>
    <mergeCell ref="E1462:F1462"/>
    <mergeCell ref="E1463:F1463"/>
    <mergeCell ref="H1465:I1465"/>
    <mergeCell ref="E1467:F1467"/>
    <mergeCell ref="E1468:F1468"/>
    <mergeCell ref="E1469:F1469"/>
    <mergeCell ref="E1470:F1470"/>
    <mergeCell ref="E1471:F1471"/>
    <mergeCell ref="E1472:F1472"/>
    <mergeCell ref="E1473:F1473"/>
    <mergeCell ref="E1474:F1474"/>
    <mergeCell ref="E1475:F1475"/>
    <mergeCell ref="E1476:F1476"/>
    <mergeCell ref="E1477:F1477"/>
    <mergeCell ref="E1478:F1478"/>
    <mergeCell ref="E1479:F1479"/>
    <mergeCell ref="E1480:F1480"/>
    <mergeCell ref="E1481:F1481"/>
    <mergeCell ref="E1482:F1482"/>
    <mergeCell ref="E1483:F1483"/>
    <mergeCell ref="E1484:F1484"/>
    <mergeCell ref="E1529:F1529"/>
    <mergeCell ref="E1530:F1530"/>
    <mergeCell ref="E1531:F1531"/>
    <mergeCell ref="E1532:F1532"/>
    <mergeCell ref="E1489:F1489"/>
    <mergeCell ref="E1490:F1490"/>
    <mergeCell ref="H1492:I1492"/>
    <mergeCell ref="E1494:F1494"/>
    <mergeCell ref="E1495:F1495"/>
    <mergeCell ref="E1496:F1496"/>
    <mergeCell ref="E1497:F1497"/>
    <mergeCell ref="E1498:F1498"/>
    <mergeCell ref="H1500:I1500"/>
    <mergeCell ref="E1502:F1502"/>
    <mergeCell ref="E1503:F1503"/>
    <mergeCell ref="E1504:F1504"/>
    <mergeCell ref="E1505:F1505"/>
    <mergeCell ref="E1506:F1506"/>
    <mergeCell ref="H1508:I1508"/>
    <mergeCell ref="E1510:F1510"/>
    <mergeCell ref="E1511:F1511"/>
    <mergeCell ref="E1554:F1554"/>
    <mergeCell ref="E1555:F1555"/>
    <mergeCell ref="H1557:I1557"/>
    <mergeCell ref="E1559:F1559"/>
    <mergeCell ref="E1560:F1560"/>
    <mergeCell ref="E1561:F1561"/>
    <mergeCell ref="E1562:F1562"/>
    <mergeCell ref="E1563:F1563"/>
    <mergeCell ref="H1565:I1565"/>
    <mergeCell ref="E1567:F1567"/>
    <mergeCell ref="E1568:F1568"/>
    <mergeCell ref="E1569:F1569"/>
    <mergeCell ref="E1570:F1570"/>
    <mergeCell ref="E1571:F1571"/>
    <mergeCell ref="H1573:I1573"/>
    <mergeCell ref="E1533:F1533"/>
    <mergeCell ref="E1534:F1534"/>
    <mergeCell ref="E1535:F1535"/>
    <mergeCell ref="E1536:F1536"/>
    <mergeCell ref="E1537:F1537"/>
    <mergeCell ref="E1538:F1538"/>
    <mergeCell ref="E1539:F1539"/>
    <mergeCell ref="E1540:F1540"/>
    <mergeCell ref="E1541:F1541"/>
    <mergeCell ref="E1542:F1542"/>
    <mergeCell ref="E1543:F1543"/>
    <mergeCell ref="E1544:F1544"/>
    <mergeCell ref="E1545:F1545"/>
    <mergeCell ref="E1546:F1546"/>
    <mergeCell ref="H1548:I1548"/>
    <mergeCell ref="E1550:F1550"/>
    <mergeCell ref="E1551:F1551"/>
    <mergeCell ref="H1605:I1605"/>
    <mergeCell ref="E1607:F1607"/>
    <mergeCell ref="E1608:F1608"/>
    <mergeCell ref="E1609:F1609"/>
    <mergeCell ref="E1610:F1610"/>
    <mergeCell ref="E1611:F1611"/>
    <mergeCell ref="H1613:I1613"/>
    <mergeCell ref="E1615:F1615"/>
    <mergeCell ref="E1616:F1616"/>
    <mergeCell ref="E1617:F1617"/>
    <mergeCell ref="E1618:F1618"/>
    <mergeCell ref="E1575:F1575"/>
    <mergeCell ref="E1576:F1576"/>
    <mergeCell ref="E1577:F1577"/>
    <mergeCell ref="E1578:F1578"/>
    <mergeCell ref="E1579:F1579"/>
    <mergeCell ref="H1581:I1581"/>
    <mergeCell ref="E1583:F1583"/>
    <mergeCell ref="E1584:F1584"/>
    <mergeCell ref="E1585:F1585"/>
    <mergeCell ref="E1586:F1586"/>
    <mergeCell ref="E1587:F1587"/>
    <mergeCell ref="H1589:I1589"/>
    <mergeCell ref="E1591:F1591"/>
    <mergeCell ref="E1592:F1592"/>
    <mergeCell ref="E1593:F1593"/>
    <mergeCell ref="E1594:F1594"/>
    <mergeCell ref="E1595:F1595"/>
    <mergeCell ref="E1655:F1655"/>
    <mergeCell ref="E1656:F1656"/>
    <mergeCell ref="E1657:F1657"/>
    <mergeCell ref="E1658:F1658"/>
    <mergeCell ref="E1659:F1659"/>
    <mergeCell ref="H1661:I1661"/>
    <mergeCell ref="E1663:F1663"/>
    <mergeCell ref="E1664:F1664"/>
    <mergeCell ref="E1619:F1619"/>
    <mergeCell ref="H1621:I1621"/>
    <mergeCell ref="E1623:F1623"/>
    <mergeCell ref="E1624:F1624"/>
    <mergeCell ref="E1625:F1625"/>
    <mergeCell ref="E1626:F1626"/>
    <mergeCell ref="H1628:I1628"/>
    <mergeCell ref="E1630:F1630"/>
    <mergeCell ref="E1631:F1631"/>
    <mergeCell ref="E1632:F1632"/>
    <mergeCell ref="E1633:F1633"/>
    <mergeCell ref="H1635:I1635"/>
    <mergeCell ref="E1637:F1637"/>
    <mergeCell ref="E1638:F1638"/>
    <mergeCell ref="E1639:F1639"/>
    <mergeCell ref="E1640:F1640"/>
    <mergeCell ref="H1642:I1642"/>
    <mergeCell ref="E1696:F1696"/>
    <mergeCell ref="E1697:F1697"/>
    <mergeCell ref="E1698:F1698"/>
    <mergeCell ref="H1700:I1700"/>
    <mergeCell ref="E1702:F1702"/>
    <mergeCell ref="E1703:F1703"/>
    <mergeCell ref="E1704:F1704"/>
    <mergeCell ref="E1705:F1705"/>
    <mergeCell ref="H1707:I1707"/>
    <mergeCell ref="E1709:F1709"/>
    <mergeCell ref="E1710:F1710"/>
    <mergeCell ref="E1665:F1665"/>
    <mergeCell ref="H1667:I1667"/>
    <mergeCell ref="E1669:F1669"/>
    <mergeCell ref="E1670:F1670"/>
    <mergeCell ref="E1671:F1671"/>
    <mergeCell ref="H1673:I1673"/>
    <mergeCell ref="E1675:F1675"/>
    <mergeCell ref="E1676:F1676"/>
    <mergeCell ref="E1677:F1677"/>
    <mergeCell ref="E1678:F1678"/>
    <mergeCell ref="E1679:F1679"/>
    <mergeCell ref="E1680:F1680"/>
    <mergeCell ref="E1681:F1681"/>
    <mergeCell ref="H1683:I1683"/>
    <mergeCell ref="E1685:F1685"/>
    <mergeCell ref="E1686:F1686"/>
    <mergeCell ref="E1687:F1687"/>
    <mergeCell ref="E1688:F1688"/>
    <mergeCell ref="E1689:F1689"/>
    <mergeCell ref="H1691:I1691"/>
    <mergeCell ref="E1693:F1693"/>
    <mergeCell ref="E1747:F1747"/>
    <mergeCell ref="E1748:F1748"/>
    <mergeCell ref="E1749:F1749"/>
    <mergeCell ref="E1750:F1750"/>
    <mergeCell ref="E1751:F1751"/>
    <mergeCell ref="H1753:I1753"/>
    <mergeCell ref="E1711:F1711"/>
    <mergeCell ref="E1712:F1712"/>
    <mergeCell ref="E1713:F1713"/>
    <mergeCell ref="H1715:I1715"/>
    <mergeCell ref="E1717:F1717"/>
    <mergeCell ref="E1718:F1718"/>
    <mergeCell ref="E1719:F1719"/>
    <mergeCell ref="E1720:F1720"/>
    <mergeCell ref="E1721:F1721"/>
    <mergeCell ref="H1723:I1723"/>
    <mergeCell ref="E1725:F1725"/>
    <mergeCell ref="E1726:F1726"/>
    <mergeCell ref="E1727:F1727"/>
    <mergeCell ref="E1728:F1728"/>
    <mergeCell ref="E1729:F1729"/>
    <mergeCell ref="E1730:F1730"/>
    <mergeCell ref="E1731:F1731"/>
    <mergeCell ref="E1755:F1755"/>
    <mergeCell ref="E1756:F1756"/>
    <mergeCell ref="E1757:F1757"/>
    <mergeCell ref="E1758:F1758"/>
    <mergeCell ref="E1759:F1759"/>
    <mergeCell ref="E1760:F1760"/>
    <mergeCell ref="H1762:I1762"/>
    <mergeCell ref="E1764:F1764"/>
    <mergeCell ref="E1765:F1765"/>
    <mergeCell ref="E1766:F1766"/>
    <mergeCell ref="E1767:F1767"/>
    <mergeCell ref="E1768:F1768"/>
    <mergeCell ref="E1769:F1769"/>
    <mergeCell ref="H1771:I1771"/>
    <mergeCell ref="E1773:F1773"/>
    <mergeCell ref="E1774:F1774"/>
    <mergeCell ref="E1775:F1775"/>
    <mergeCell ref="E1776:F1776"/>
    <mergeCell ref="E1777:F1777"/>
    <mergeCell ref="E1778:F1778"/>
    <mergeCell ref="H1780:I1780"/>
    <mergeCell ref="E1782:F1782"/>
    <mergeCell ref="E1783:F1783"/>
    <mergeCell ref="E1784:F1784"/>
    <mergeCell ref="E1785:F1785"/>
    <mergeCell ref="E1786:F1786"/>
    <mergeCell ref="E1787:F1787"/>
    <mergeCell ref="H1789:I1789"/>
    <mergeCell ref="E1791:F1791"/>
    <mergeCell ref="E1792:F1792"/>
    <mergeCell ref="E1793:F1793"/>
    <mergeCell ref="E1794:F1794"/>
    <mergeCell ref="E1795:F1795"/>
    <mergeCell ref="E1796:F1796"/>
    <mergeCell ref="E1822:F1822"/>
    <mergeCell ref="H1824:I1824"/>
    <mergeCell ref="E1826:F1826"/>
    <mergeCell ref="E1827:F1827"/>
    <mergeCell ref="E1828:F1828"/>
    <mergeCell ref="E1829:F1829"/>
    <mergeCell ref="E1830:F1830"/>
    <mergeCell ref="E1831:F1831"/>
    <mergeCell ref="H1833:I1833"/>
    <mergeCell ref="E1835:F1835"/>
    <mergeCell ref="E1836:F1836"/>
    <mergeCell ref="E1837:F1837"/>
    <mergeCell ref="E1838:F1838"/>
    <mergeCell ref="E1839:F1839"/>
    <mergeCell ref="E1840:F1840"/>
    <mergeCell ref="H1798:I1798"/>
    <mergeCell ref="E1800:F1800"/>
    <mergeCell ref="E1801:F1801"/>
    <mergeCell ref="E1802:F1802"/>
    <mergeCell ref="E1803:F1803"/>
    <mergeCell ref="E1804:F1804"/>
    <mergeCell ref="E1805:F1805"/>
    <mergeCell ref="H1807:I1807"/>
    <mergeCell ref="E1809:F1809"/>
    <mergeCell ref="E1810:F1810"/>
    <mergeCell ref="E1811:F1811"/>
    <mergeCell ref="E1812:F1812"/>
    <mergeCell ref="E1813:F1813"/>
    <mergeCell ref="E1814:F1814"/>
    <mergeCell ref="H1816:I1816"/>
    <mergeCell ref="E1818:F1818"/>
    <mergeCell ref="E1819:F1819"/>
    <mergeCell ref="E1888:F1888"/>
    <mergeCell ref="E1889:F1889"/>
    <mergeCell ref="E1890:F1890"/>
    <mergeCell ref="E1891:F1891"/>
    <mergeCell ref="E1892:F1892"/>
    <mergeCell ref="H1894:I1894"/>
    <mergeCell ref="E1896:F1896"/>
    <mergeCell ref="E1897:F1897"/>
    <mergeCell ref="E1898:F1898"/>
    <mergeCell ref="E1899:F1899"/>
    <mergeCell ref="E1900:F1900"/>
    <mergeCell ref="H1902:I1902"/>
    <mergeCell ref="E1904:F1904"/>
    <mergeCell ref="E1905:F1905"/>
    <mergeCell ref="E1906:F1906"/>
    <mergeCell ref="E1907:F1907"/>
    <mergeCell ref="E1864:F1864"/>
    <mergeCell ref="E1865:F1865"/>
    <mergeCell ref="E1866:F1866"/>
    <mergeCell ref="E1867:F1867"/>
    <mergeCell ref="H1869:I1869"/>
    <mergeCell ref="E1871:F1871"/>
    <mergeCell ref="E1872:F1872"/>
    <mergeCell ref="E1873:F1873"/>
    <mergeCell ref="E1874:F1874"/>
    <mergeCell ref="E1875:F1875"/>
    <mergeCell ref="H1877:I1877"/>
    <mergeCell ref="E1879:F1879"/>
    <mergeCell ref="E1880:F1880"/>
    <mergeCell ref="E1881:F1881"/>
    <mergeCell ref="E1882:F1882"/>
    <mergeCell ref="E1883:F1883"/>
    <mergeCell ref="H1909:I1909"/>
    <mergeCell ref="E1911:F1911"/>
    <mergeCell ref="E1912:F1912"/>
    <mergeCell ref="E1913:F1913"/>
    <mergeCell ref="E1914:F1914"/>
    <mergeCell ref="H1916:I1916"/>
    <mergeCell ref="E1918:F1918"/>
    <mergeCell ref="E1919:F1919"/>
    <mergeCell ref="E1920:F1920"/>
    <mergeCell ref="E1921:F1921"/>
    <mergeCell ref="H1923:I1923"/>
    <mergeCell ref="E1925:F1925"/>
    <mergeCell ref="E1926:F1926"/>
    <mergeCell ref="E1927:F1927"/>
    <mergeCell ref="E1928:F1928"/>
    <mergeCell ref="H1930:I1930"/>
    <mergeCell ref="E1932:F1932"/>
    <mergeCell ref="E1933:F1933"/>
    <mergeCell ref="E1934:F1934"/>
    <mergeCell ref="E1935:F1935"/>
    <mergeCell ref="H1937:I1937"/>
    <mergeCell ref="E1939:F1939"/>
    <mergeCell ref="E1940:F1940"/>
    <mergeCell ref="E1941:F1941"/>
    <mergeCell ref="E1942:F1942"/>
    <mergeCell ref="H1944:I1944"/>
    <mergeCell ref="E1946:F1946"/>
    <mergeCell ref="E1947:F1947"/>
    <mergeCell ref="E1948:F1948"/>
    <mergeCell ref="E1949:F1949"/>
    <mergeCell ref="E1950:F1950"/>
    <mergeCell ref="E1951:F1951"/>
    <mergeCell ref="H1953:I1953"/>
    <mergeCell ref="E1955:F1955"/>
    <mergeCell ref="E1956:F1956"/>
    <mergeCell ref="E1957:F1957"/>
    <mergeCell ref="E1958:F1958"/>
    <mergeCell ref="E1959:F1959"/>
    <mergeCell ref="E1960:F1960"/>
    <mergeCell ref="H1962:I1962"/>
    <mergeCell ref="E1964:F1964"/>
    <mergeCell ref="E1965:F1965"/>
    <mergeCell ref="E1966:F1966"/>
    <mergeCell ref="E1967:F1967"/>
    <mergeCell ref="E1968:F1968"/>
    <mergeCell ref="H1970:I1970"/>
    <mergeCell ref="E1972:F1972"/>
    <mergeCell ref="E1973:F1973"/>
    <mergeCell ref="E1974:F1974"/>
    <mergeCell ref="E1975:F1975"/>
    <mergeCell ref="E1976:F1976"/>
    <mergeCell ref="H1978:I1978"/>
    <mergeCell ref="E1980:F1980"/>
    <mergeCell ref="E1981:F1981"/>
    <mergeCell ref="E1982:F1982"/>
    <mergeCell ref="E1983:F1983"/>
    <mergeCell ref="E1984:F1984"/>
    <mergeCell ref="H1986:I1986"/>
    <mergeCell ref="E1988:F1988"/>
    <mergeCell ref="E1989:F1989"/>
    <mergeCell ref="E1990:F1990"/>
    <mergeCell ref="E1991:F1991"/>
    <mergeCell ref="E1992:F1992"/>
    <mergeCell ref="H1994:I1994"/>
    <mergeCell ref="E1996:F1996"/>
    <mergeCell ref="E1997:F1997"/>
    <mergeCell ref="E1998:F1998"/>
    <mergeCell ref="E1999:F1999"/>
    <mergeCell ref="H2001:I2001"/>
    <mergeCell ref="E2003:F2003"/>
    <mergeCell ref="E2004:F2004"/>
    <mergeCell ref="E2005:F2005"/>
    <mergeCell ref="E2006:F2006"/>
    <mergeCell ref="H2008:I2008"/>
    <mergeCell ref="E2010:F2010"/>
    <mergeCell ref="E2011:F2011"/>
    <mergeCell ref="E2012:F2012"/>
    <mergeCell ref="E2013:F2013"/>
    <mergeCell ref="E2014:F2014"/>
    <mergeCell ref="E2015:F2015"/>
    <mergeCell ref="H2017:I2017"/>
    <mergeCell ref="E2019:F2019"/>
    <mergeCell ref="E2020:F2020"/>
    <mergeCell ref="E2021:F2021"/>
    <mergeCell ref="H2023:I2023"/>
    <mergeCell ref="E2053:F2053"/>
    <mergeCell ref="E2054:F2054"/>
    <mergeCell ref="H2056:I2056"/>
    <mergeCell ref="E2025:F2025"/>
    <mergeCell ref="E2026:F2026"/>
    <mergeCell ref="E2027:F2027"/>
    <mergeCell ref="E2028:F2028"/>
    <mergeCell ref="E2029:F2029"/>
    <mergeCell ref="E2030:F2030"/>
    <mergeCell ref="H2032:I2032"/>
    <mergeCell ref="E2034:F2034"/>
    <mergeCell ref="E2035:F2035"/>
    <mergeCell ref="E2036:F2036"/>
    <mergeCell ref="E2037:F2037"/>
    <mergeCell ref="E2038:F2038"/>
    <mergeCell ref="H2040:I2040"/>
    <mergeCell ref="E2042:F2042"/>
    <mergeCell ref="E2043:F2043"/>
    <mergeCell ref="E2044:F2044"/>
    <mergeCell ref="E2045:F2045"/>
    <mergeCell ref="E2046:F2046"/>
    <mergeCell ref="H2048:I2048"/>
    <mergeCell ref="E2050:F2050"/>
    <mergeCell ref="E2051:F2051"/>
    <mergeCell ref="E2052:F2052"/>
    <mergeCell ref="H1886:I1886"/>
    <mergeCell ref="E1884:F1884"/>
    <mergeCell ref="H1842:I1842"/>
    <mergeCell ref="E1844:F1844"/>
    <mergeCell ref="E1845:F1845"/>
    <mergeCell ref="E1846:F1846"/>
    <mergeCell ref="E1847:F1847"/>
    <mergeCell ref="E1848:F1848"/>
    <mergeCell ref="E1849:F1849"/>
    <mergeCell ref="H1851:I1851"/>
    <mergeCell ref="E1853:F1853"/>
    <mergeCell ref="E1854:F1854"/>
    <mergeCell ref="E1855:F1855"/>
    <mergeCell ref="E1856:F1856"/>
    <mergeCell ref="E1732:F1732"/>
    <mergeCell ref="E1733:F1733"/>
    <mergeCell ref="H1735:I1735"/>
    <mergeCell ref="E1737:F1737"/>
    <mergeCell ref="E1738:F1738"/>
    <mergeCell ref="E1739:F1739"/>
    <mergeCell ref="E1740:F1740"/>
    <mergeCell ref="E1741:F1741"/>
    <mergeCell ref="E1742:F1742"/>
    <mergeCell ref="H1744:I1744"/>
    <mergeCell ref="E1746:F1746"/>
    <mergeCell ref="E1857:F1857"/>
    <mergeCell ref="E1858:F1858"/>
    <mergeCell ref="H1860:I1860"/>
    <mergeCell ref="E1862:F1862"/>
    <mergeCell ref="E1863:F1863"/>
    <mergeCell ref="E1820:F1820"/>
    <mergeCell ref="E1821:F1821"/>
    <mergeCell ref="E1694:F1694"/>
    <mergeCell ref="E1695:F1695"/>
    <mergeCell ref="E1644:F1644"/>
    <mergeCell ref="E1645:F1645"/>
    <mergeCell ref="H1597:I1597"/>
    <mergeCell ref="E1599:F1599"/>
    <mergeCell ref="E1600:F1600"/>
    <mergeCell ref="E1601:F1601"/>
    <mergeCell ref="E1602:F1602"/>
    <mergeCell ref="E1512:F1512"/>
    <mergeCell ref="E1513:F1513"/>
    <mergeCell ref="E1514:F1514"/>
    <mergeCell ref="E1515:F1515"/>
    <mergeCell ref="H1517:I1517"/>
    <mergeCell ref="E1519:F1519"/>
    <mergeCell ref="E1520:F1520"/>
    <mergeCell ref="E1521:F1521"/>
    <mergeCell ref="E1522:F1522"/>
    <mergeCell ref="E1523:F1523"/>
    <mergeCell ref="H1525:I1525"/>
    <mergeCell ref="E1527:F1527"/>
    <mergeCell ref="E1528:F1528"/>
    <mergeCell ref="E1603:F1603"/>
    <mergeCell ref="E1552:F1552"/>
    <mergeCell ref="E1553:F1553"/>
    <mergeCell ref="E1646:F1646"/>
    <mergeCell ref="E1647:F1647"/>
    <mergeCell ref="H1649:I1649"/>
    <mergeCell ref="E1651:F1651"/>
    <mergeCell ref="E1652:F1652"/>
    <mergeCell ref="E1653:F1653"/>
    <mergeCell ref="E1654:F1654"/>
    <mergeCell ref="E1485:F1485"/>
    <mergeCell ref="E1486:F1486"/>
    <mergeCell ref="E1319:F1319"/>
    <mergeCell ref="H1321:I1321"/>
    <mergeCell ref="E1323:F1323"/>
    <mergeCell ref="E1324:F1324"/>
    <mergeCell ref="E1325:F1325"/>
    <mergeCell ref="E1326:F1326"/>
    <mergeCell ref="E1327:F1327"/>
    <mergeCell ref="E1328:F1328"/>
    <mergeCell ref="H1330:I1330"/>
    <mergeCell ref="E1332:F1332"/>
    <mergeCell ref="E1333:F1333"/>
    <mergeCell ref="E1334:F1334"/>
    <mergeCell ref="E1335:F1335"/>
    <mergeCell ref="E1336:F1336"/>
    <mergeCell ref="E1212:F1212"/>
    <mergeCell ref="E1213:F1213"/>
    <mergeCell ref="E1214:F1214"/>
    <mergeCell ref="H1216:I1216"/>
    <mergeCell ref="E1218:F1218"/>
    <mergeCell ref="E1219:F1219"/>
    <mergeCell ref="E1220:F1220"/>
    <mergeCell ref="E1221:F1221"/>
    <mergeCell ref="E1222:F1222"/>
    <mergeCell ref="E1223:F1223"/>
    <mergeCell ref="H1225:I1225"/>
    <mergeCell ref="E1409:F1409"/>
    <mergeCell ref="E1364:F1364"/>
    <mergeCell ref="H1429:I1429"/>
    <mergeCell ref="E1431:F1431"/>
    <mergeCell ref="E1432:F1432"/>
    <mergeCell ref="E456:F456"/>
    <mergeCell ref="E351:F351"/>
    <mergeCell ref="E1407:F1407"/>
    <mergeCell ref="E1408:F1408"/>
    <mergeCell ref="E1044:F1044"/>
    <mergeCell ref="E1045:F1045"/>
    <mergeCell ref="E1046:F1046"/>
    <mergeCell ref="E1047:F1047"/>
    <mergeCell ref="E1048:F1048"/>
    <mergeCell ref="E1052:F1052"/>
    <mergeCell ref="E1053:F1053"/>
    <mergeCell ref="E1054:F1054"/>
    <mergeCell ref="E877:F877"/>
    <mergeCell ref="E771:F771"/>
    <mergeCell ref="E772:F772"/>
    <mergeCell ref="E773:F773"/>
    <mergeCell ref="E774:F774"/>
    <mergeCell ref="E775:F775"/>
    <mergeCell ref="E1363:F1363"/>
    <mergeCell ref="E1386:F1386"/>
    <mergeCell ref="E1387:F1387"/>
    <mergeCell ref="E1388:F1388"/>
    <mergeCell ref="E1389:F1389"/>
    <mergeCell ref="E1390:F1390"/>
    <mergeCell ref="E1391:F1391"/>
    <mergeCell ref="E1342:F1342"/>
    <mergeCell ref="E1343:F1343"/>
    <mergeCell ref="E1344:F1344"/>
    <mergeCell ref="E1345:F1345"/>
    <mergeCell ref="E1346:F1346"/>
    <mergeCell ref="E1277:F1277"/>
    <mergeCell ref="E1278:F1278"/>
    <mergeCell ref="E525:F525"/>
    <mergeCell ref="E526:F526"/>
    <mergeCell ref="E561:F561"/>
    <mergeCell ref="E565:F565"/>
    <mergeCell ref="E566:F566"/>
    <mergeCell ref="E567:F567"/>
    <mergeCell ref="E645:F645"/>
    <mergeCell ref="E934:F934"/>
    <mergeCell ref="E935:F935"/>
    <mergeCell ref="E876:F876"/>
    <mergeCell ref="E836:F836"/>
    <mergeCell ref="E837:F837"/>
    <mergeCell ref="E838:F838"/>
    <mergeCell ref="E839:F839"/>
    <mergeCell ref="E840:F840"/>
    <mergeCell ref="E841:F841"/>
    <mergeCell ref="E521:F521"/>
    <mergeCell ref="E522:F522"/>
    <mergeCell ref="E523:F523"/>
    <mergeCell ref="E524:F524"/>
    <mergeCell ref="E792:F792"/>
    <mergeCell ref="E793:F793"/>
    <mergeCell ref="E748:F748"/>
    <mergeCell ref="E749:F749"/>
    <mergeCell ref="E708:F708"/>
    <mergeCell ref="E709:F709"/>
    <mergeCell ref="E710:F710"/>
    <mergeCell ref="E711:F711"/>
    <mergeCell ref="E712:F712"/>
    <mergeCell ref="E713:F713"/>
    <mergeCell ref="E714:F714"/>
    <mergeCell ref="E715:F715"/>
    <mergeCell ref="E69:F69"/>
    <mergeCell ref="E70:F70"/>
    <mergeCell ref="E220:F220"/>
    <mergeCell ref="E290:F290"/>
    <mergeCell ref="E291:F291"/>
    <mergeCell ref="E292:F292"/>
    <mergeCell ref="E293:F293"/>
    <mergeCell ref="E1087:F1087"/>
    <mergeCell ref="E1088:F1088"/>
    <mergeCell ref="E1055:F1055"/>
    <mergeCell ref="E1056:F1056"/>
    <mergeCell ref="E1057:F1057"/>
    <mergeCell ref="E1058:F1058"/>
    <mergeCell ref="E727:F727"/>
    <mergeCell ref="E728:F728"/>
    <mergeCell ref="E256:F256"/>
    <mergeCell ref="E257:F257"/>
    <mergeCell ref="E258:F258"/>
    <mergeCell ref="E259:F259"/>
    <mergeCell ref="E131:F131"/>
    <mergeCell ref="E132:F132"/>
    <mergeCell ref="E133:F133"/>
    <mergeCell ref="E134:F134"/>
    <mergeCell ref="E135:F135"/>
    <mergeCell ref="E136:F136"/>
    <mergeCell ref="E137:F137"/>
    <mergeCell ref="E138:F138"/>
    <mergeCell ref="E139:F139"/>
    <mergeCell ref="E140:F140"/>
    <mergeCell ref="E294:F294"/>
    <mergeCell ref="E393:F393"/>
    <mergeCell ref="E392:F392"/>
    <mergeCell ref="E647:F647"/>
    <mergeCell ref="E603:F603"/>
    <mergeCell ref="E604:F604"/>
    <mergeCell ref="E605:F605"/>
    <mergeCell ref="E606:F606"/>
    <mergeCell ref="E568:F568"/>
    <mergeCell ref="E569:F569"/>
    <mergeCell ref="E570:F570"/>
    <mergeCell ref="A1:J1"/>
    <mergeCell ref="A2:J2"/>
    <mergeCell ref="A3:J3"/>
    <mergeCell ref="A4:J4"/>
    <mergeCell ref="A5:J5"/>
    <mergeCell ref="A6:J6"/>
    <mergeCell ref="A11:J11"/>
    <mergeCell ref="A7:J7"/>
    <mergeCell ref="A8:J8"/>
    <mergeCell ref="E9:F9"/>
    <mergeCell ref="G9:H9"/>
    <mergeCell ref="E10:F10"/>
    <mergeCell ref="G10:H10"/>
    <mergeCell ref="I10:J10"/>
    <mergeCell ref="E100:F100"/>
    <mergeCell ref="E101:F101"/>
    <mergeCell ref="E61:F61"/>
    <mergeCell ref="E62:F62"/>
    <mergeCell ref="E63:F63"/>
    <mergeCell ref="E64:F64"/>
    <mergeCell ref="E65:F65"/>
    <mergeCell ref="E66:F66"/>
    <mergeCell ref="E67:F67"/>
    <mergeCell ref="E68:F68"/>
  </mergeCells>
  <printOptions horizontalCentered="1"/>
  <pageMargins left="0.51181102362204722" right="0.51181102362204722" top="0.59055118110236227" bottom="0.39370078740157483" header="0.51181102362204722" footer="0.51181102362204722"/>
  <pageSetup paperSize="9" scale="62" fitToHeight="0" orientation="landscape" r:id="rId1"/>
  <rowBreaks count="1" manualBreakCount="1">
    <brk id="174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1F9C-2792-471A-AAEE-390EA4D9C208}">
  <sheetPr>
    <pageSetUpPr fitToPage="1"/>
  </sheetPr>
  <dimension ref="A1:WVV245"/>
  <sheetViews>
    <sheetView showGridLines="0" view="pageBreakPreview" zoomScale="115" zoomScaleNormal="100" workbookViewId="0">
      <selection activeCell="L61" sqref="L61"/>
    </sheetView>
  </sheetViews>
  <sheetFormatPr defaultColWidth="8.25" defaultRowHeight="12.75"/>
  <cols>
    <col min="1" max="1" width="8.25" style="186" customWidth="1"/>
    <col min="2" max="5" width="4.25" style="186" customWidth="1"/>
    <col min="6" max="6" width="13.375" style="186" customWidth="1"/>
    <col min="7" max="9" width="4.25" style="186" customWidth="1"/>
    <col min="10" max="10" width="3.25" style="186" customWidth="1"/>
    <col min="11" max="11" width="4.25" style="186" hidden="1" customWidth="1"/>
    <col min="12" max="12" width="14" style="186" customWidth="1"/>
    <col min="13" max="13" width="4.25" style="186" hidden="1" customWidth="1"/>
    <col min="14" max="14" width="3" style="186" hidden="1" customWidth="1"/>
    <col min="15" max="15" width="14.125" style="186" customWidth="1"/>
    <col min="16" max="20" width="8.25" style="105"/>
    <col min="21" max="21" width="15.75" style="105" customWidth="1"/>
    <col min="22" max="257" width="8.25" style="105"/>
    <col min="258" max="261" width="4.25" style="105" customWidth="1"/>
    <col min="262" max="262" width="13.375" style="105" customWidth="1"/>
    <col min="263" max="265" width="4.25" style="105" customWidth="1"/>
    <col min="266" max="266" width="3.25" style="105" customWidth="1"/>
    <col min="267" max="267" width="8.25" style="105" hidden="1" customWidth="1"/>
    <col min="268" max="268" width="14" style="105" customWidth="1"/>
    <col min="269" max="270" width="8.25" style="105" hidden="1" customWidth="1"/>
    <col min="271" max="271" width="14.125" style="105" customWidth="1"/>
    <col min="272" max="276" width="8.25" style="105"/>
    <col min="277" max="277" width="15.75" style="105" customWidth="1"/>
    <col min="278" max="513" width="8.25" style="105"/>
    <col min="514" max="517" width="4.25" style="105" customWidth="1"/>
    <col min="518" max="518" width="13.375" style="105" customWidth="1"/>
    <col min="519" max="521" width="4.25" style="105" customWidth="1"/>
    <col min="522" max="522" width="3.25" style="105" customWidth="1"/>
    <col min="523" max="523" width="8.25" style="105" hidden="1" customWidth="1"/>
    <col min="524" max="524" width="14" style="105" customWidth="1"/>
    <col min="525" max="526" width="8.25" style="105" hidden="1" customWidth="1"/>
    <col min="527" max="527" width="14.125" style="105" customWidth="1"/>
    <col min="528" max="532" width="8.25" style="105"/>
    <col min="533" max="533" width="15.75" style="105" customWidth="1"/>
    <col min="534" max="769" width="8.25" style="105"/>
    <col min="770" max="773" width="4.25" style="105" customWidth="1"/>
    <col min="774" max="774" width="13.375" style="105" customWidth="1"/>
    <col min="775" max="777" width="4.25" style="105" customWidth="1"/>
    <col min="778" max="778" width="3.25" style="105" customWidth="1"/>
    <col min="779" max="779" width="8.25" style="105" hidden="1" customWidth="1"/>
    <col min="780" max="780" width="14" style="105" customWidth="1"/>
    <col min="781" max="782" width="8.25" style="105" hidden="1" customWidth="1"/>
    <col min="783" max="783" width="14.125" style="105" customWidth="1"/>
    <col min="784" max="788" width="8.25" style="105"/>
    <col min="789" max="789" width="15.75" style="105" customWidth="1"/>
    <col min="790" max="1025" width="8.25" style="105"/>
    <col min="1026" max="1029" width="4.25" style="105" customWidth="1"/>
    <col min="1030" max="1030" width="13.375" style="105" customWidth="1"/>
    <col min="1031" max="1033" width="4.25" style="105" customWidth="1"/>
    <col min="1034" max="1034" width="3.25" style="105" customWidth="1"/>
    <col min="1035" max="1035" width="8.25" style="105" hidden="1" customWidth="1"/>
    <col min="1036" max="1036" width="14" style="105" customWidth="1"/>
    <col min="1037" max="1038" width="8.25" style="105" hidden="1" customWidth="1"/>
    <col min="1039" max="1039" width="14.125" style="105" customWidth="1"/>
    <col min="1040" max="1044" width="8.25" style="105"/>
    <col min="1045" max="1045" width="15.75" style="105" customWidth="1"/>
    <col min="1046" max="1281" width="8.25" style="105"/>
    <col min="1282" max="1285" width="4.25" style="105" customWidth="1"/>
    <col min="1286" max="1286" width="13.375" style="105" customWidth="1"/>
    <col min="1287" max="1289" width="4.25" style="105" customWidth="1"/>
    <col min="1290" max="1290" width="3.25" style="105" customWidth="1"/>
    <col min="1291" max="1291" width="8.25" style="105" hidden="1" customWidth="1"/>
    <col min="1292" max="1292" width="14" style="105" customWidth="1"/>
    <col min="1293" max="1294" width="8.25" style="105" hidden="1" customWidth="1"/>
    <col min="1295" max="1295" width="14.125" style="105" customWidth="1"/>
    <col min="1296" max="1300" width="8.25" style="105"/>
    <col min="1301" max="1301" width="15.75" style="105" customWidth="1"/>
    <col min="1302" max="1537" width="8.25" style="105"/>
    <col min="1538" max="1541" width="4.25" style="105" customWidth="1"/>
    <col min="1542" max="1542" width="13.375" style="105" customWidth="1"/>
    <col min="1543" max="1545" width="4.25" style="105" customWidth="1"/>
    <col min="1546" max="1546" width="3.25" style="105" customWidth="1"/>
    <col min="1547" max="1547" width="8.25" style="105" hidden="1" customWidth="1"/>
    <col min="1548" max="1548" width="14" style="105" customWidth="1"/>
    <col min="1549" max="1550" width="8.25" style="105" hidden="1" customWidth="1"/>
    <col min="1551" max="1551" width="14.125" style="105" customWidth="1"/>
    <col min="1552" max="1556" width="8.25" style="105"/>
    <col min="1557" max="1557" width="15.75" style="105" customWidth="1"/>
    <col min="1558" max="1793" width="8.25" style="105"/>
    <col min="1794" max="1797" width="4.25" style="105" customWidth="1"/>
    <col min="1798" max="1798" width="13.375" style="105" customWidth="1"/>
    <col min="1799" max="1801" width="4.25" style="105" customWidth="1"/>
    <col min="1802" max="1802" width="3.25" style="105" customWidth="1"/>
    <col min="1803" max="1803" width="8.25" style="105" hidden="1" customWidth="1"/>
    <col min="1804" max="1804" width="14" style="105" customWidth="1"/>
    <col min="1805" max="1806" width="8.25" style="105" hidden="1" customWidth="1"/>
    <col min="1807" max="1807" width="14.125" style="105" customWidth="1"/>
    <col min="1808" max="1812" width="8.25" style="105"/>
    <col min="1813" max="1813" width="15.75" style="105" customWidth="1"/>
    <col min="1814" max="2049" width="8.25" style="105"/>
    <col min="2050" max="2053" width="4.25" style="105" customWidth="1"/>
    <col min="2054" max="2054" width="13.375" style="105" customWidth="1"/>
    <col min="2055" max="2057" width="4.25" style="105" customWidth="1"/>
    <col min="2058" max="2058" width="3.25" style="105" customWidth="1"/>
    <col min="2059" max="2059" width="8.25" style="105" hidden="1" customWidth="1"/>
    <col min="2060" max="2060" width="14" style="105" customWidth="1"/>
    <col min="2061" max="2062" width="8.25" style="105" hidden="1" customWidth="1"/>
    <col min="2063" max="2063" width="14.125" style="105" customWidth="1"/>
    <col min="2064" max="2068" width="8.25" style="105"/>
    <col min="2069" max="2069" width="15.75" style="105" customWidth="1"/>
    <col min="2070" max="2305" width="8.25" style="105"/>
    <col min="2306" max="2309" width="4.25" style="105" customWidth="1"/>
    <col min="2310" max="2310" width="13.375" style="105" customWidth="1"/>
    <col min="2311" max="2313" width="4.25" style="105" customWidth="1"/>
    <col min="2314" max="2314" width="3.25" style="105" customWidth="1"/>
    <col min="2315" max="2315" width="8.25" style="105" hidden="1" customWidth="1"/>
    <col min="2316" max="2316" width="14" style="105" customWidth="1"/>
    <col min="2317" max="2318" width="8.25" style="105" hidden="1" customWidth="1"/>
    <col min="2319" max="2319" width="14.125" style="105" customWidth="1"/>
    <col min="2320" max="2324" width="8.25" style="105"/>
    <col min="2325" max="2325" width="15.75" style="105" customWidth="1"/>
    <col min="2326" max="2561" width="8.25" style="105"/>
    <col min="2562" max="2565" width="4.25" style="105" customWidth="1"/>
    <col min="2566" max="2566" width="13.375" style="105" customWidth="1"/>
    <col min="2567" max="2569" width="4.25" style="105" customWidth="1"/>
    <col min="2570" max="2570" width="3.25" style="105" customWidth="1"/>
    <col min="2571" max="2571" width="8.25" style="105" hidden="1" customWidth="1"/>
    <col min="2572" max="2572" width="14" style="105" customWidth="1"/>
    <col min="2573" max="2574" width="8.25" style="105" hidden="1" customWidth="1"/>
    <col min="2575" max="2575" width="14.125" style="105" customWidth="1"/>
    <col min="2576" max="2580" width="8.25" style="105"/>
    <col min="2581" max="2581" width="15.75" style="105" customWidth="1"/>
    <col min="2582" max="2817" width="8.25" style="105"/>
    <col min="2818" max="2821" width="4.25" style="105" customWidth="1"/>
    <col min="2822" max="2822" width="13.375" style="105" customWidth="1"/>
    <col min="2823" max="2825" width="4.25" style="105" customWidth="1"/>
    <col min="2826" max="2826" width="3.25" style="105" customWidth="1"/>
    <col min="2827" max="2827" width="8.25" style="105" hidden="1" customWidth="1"/>
    <col min="2828" max="2828" width="14" style="105" customWidth="1"/>
    <col min="2829" max="2830" width="8.25" style="105" hidden="1" customWidth="1"/>
    <col min="2831" max="2831" width="14.125" style="105" customWidth="1"/>
    <col min="2832" max="2836" width="8.25" style="105"/>
    <col min="2837" max="2837" width="15.75" style="105" customWidth="1"/>
    <col min="2838" max="3073" width="8.25" style="105"/>
    <col min="3074" max="3077" width="4.25" style="105" customWidth="1"/>
    <col min="3078" max="3078" width="13.375" style="105" customWidth="1"/>
    <col min="3079" max="3081" width="4.25" style="105" customWidth="1"/>
    <col min="3082" max="3082" width="3.25" style="105" customWidth="1"/>
    <col min="3083" max="3083" width="8.25" style="105" hidden="1" customWidth="1"/>
    <col min="3084" max="3084" width="14" style="105" customWidth="1"/>
    <col min="3085" max="3086" width="8.25" style="105" hidden="1" customWidth="1"/>
    <col min="3087" max="3087" width="14.125" style="105" customWidth="1"/>
    <col min="3088" max="3092" width="8.25" style="105"/>
    <col min="3093" max="3093" width="15.75" style="105" customWidth="1"/>
    <col min="3094" max="3329" width="8.25" style="105"/>
    <col min="3330" max="3333" width="4.25" style="105" customWidth="1"/>
    <col min="3334" max="3334" width="13.375" style="105" customWidth="1"/>
    <col min="3335" max="3337" width="4.25" style="105" customWidth="1"/>
    <col min="3338" max="3338" width="3.25" style="105" customWidth="1"/>
    <col min="3339" max="3339" width="8.25" style="105" hidden="1" customWidth="1"/>
    <col min="3340" max="3340" width="14" style="105" customWidth="1"/>
    <col min="3341" max="3342" width="8.25" style="105" hidden="1" customWidth="1"/>
    <col min="3343" max="3343" width="14.125" style="105" customWidth="1"/>
    <col min="3344" max="3348" width="8.25" style="105"/>
    <col min="3349" max="3349" width="15.75" style="105" customWidth="1"/>
    <col min="3350" max="3585" width="8.25" style="105"/>
    <col min="3586" max="3589" width="4.25" style="105" customWidth="1"/>
    <col min="3590" max="3590" width="13.375" style="105" customWidth="1"/>
    <col min="3591" max="3593" width="4.25" style="105" customWidth="1"/>
    <col min="3594" max="3594" width="3.25" style="105" customWidth="1"/>
    <col min="3595" max="3595" width="8.25" style="105" hidden="1" customWidth="1"/>
    <col min="3596" max="3596" width="14" style="105" customWidth="1"/>
    <col min="3597" max="3598" width="8.25" style="105" hidden="1" customWidth="1"/>
    <col min="3599" max="3599" width="14.125" style="105" customWidth="1"/>
    <col min="3600" max="3604" width="8.25" style="105"/>
    <col min="3605" max="3605" width="15.75" style="105" customWidth="1"/>
    <col min="3606" max="3841" width="8.25" style="105"/>
    <col min="3842" max="3845" width="4.25" style="105" customWidth="1"/>
    <col min="3846" max="3846" width="13.375" style="105" customWidth="1"/>
    <col min="3847" max="3849" width="4.25" style="105" customWidth="1"/>
    <col min="3850" max="3850" width="3.25" style="105" customWidth="1"/>
    <col min="3851" max="3851" width="8.25" style="105" hidden="1" customWidth="1"/>
    <col min="3852" max="3852" width="14" style="105" customWidth="1"/>
    <col min="3853" max="3854" width="8.25" style="105" hidden="1" customWidth="1"/>
    <col min="3855" max="3855" width="14.125" style="105" customWidth="1"/>
    <col min="3856" max="3860" width="8.25" style="105"/>
    <col min="3861" max="3861" width="15.75" style="105" customWidth="1"/>
    <col min="3862" max="4097" width="8.25" style="105"/>
    <col min="4098" max="4101" width="4.25" style="105" customWidth="1"/>
    <col min="4102" max="4102" width="13.375" style="105" customWidth="1"/>
    <col min="4103" max="4105" width="4.25" style="105" customWidth="1"/>
    <col min="4106" max="4106" width="3.25" style="105" customWidth="1"/>
    <col min="4107" max="4107" width="8.25" style="105" hidden="1" customWidth="1"/>
    <col min="4108" max="4108" width="14" style="105" customWidth="1"/>
    <col min="4109" max="4110" width="8.25" style="105" hidden="1" customWidth="1"/>
    <col min="4111" max="4111" width="14.125" style="105" customWidth="1"/>
    <col min="4112" max="4116" width="8.25" style="105"/>
    <col min="4117" max="4117" width="15.75" style="105" customWidth="1"/>
    <col min="4118" max="4353" width="8.25" style="105"/>
    <col min="4354" max="4357" width="4.25" style="105" customWidth="1"/>
    <col min="4358" max="4358" width="13.375" style="105" customWidth="1"/>
    <col min="4359" max="4361" width="4.25" style="105" customWidth="1"/>
    <col min="4362" max="4362" width="3.25" style="105" customWidth="1"/>
    <col min="4363" max="4363" width="8.25" style="105" hidden="1" customWidth="1"/>
    <col min="4364" max="4364" width="14" style="105" customWidth="1"/>
    <col min="4365" max="4366" width="8.25" style="105" hidden="1" customWidth="1"/>
    <col min="4367" max="4367" width="14.125" style="105" customWidth="1"/>
    <col min="4368" max="4372" width="8.25" style="105"/>
    <col min="4373" max="4373" width="15.75" style="105" customWidth="1"/>
    <col min="4374" max="4609" width="8.25" style="105"/>
    <col min="4610" max="4613" width="4.25" style="105" customWidth="1"/>
    <col min="4614" max="4614" width="13.375" style="105" customWidth="1"/>
    <col min="4615" max="4617" width="4.25" style="105" customWidth="1"/>
    <col min="4618" max="4618" width="3.25" style="105" customWidth="1"/>
    <col min="4619" max="4619" width="8.25" style="105" hidden="1" customWidth="1"/>
    <col min="4620" max="4620" width="14" style="105" customWidth="1"/>
    <col min="4621" max="4622" width="8.25" style="105" hidden="1" customWidth="1"/>
    <col min="4623" max="4623" width="14.125" style="105" customWidth="1"/>
    <col min="4624" max="4628" width="8.25" style="105"/>
    <col min="4629" max="4629" width="15.75" style="105" customWidth="1"/>
    <col min="4630" max="4865" width="8.25" style="105"/>
    <col min="4866" max="4869" width="4.25" style="105" customWidth="1"/>
    <col min="4870" max="4870" width="13.375" style="105" customWidth="1"/>
    <col min="4871" max="4873" width="4.25" style="105" customWidth="1"/>
    <col min="4874" max="4874" width="3.25" style="105" customWidth="1"/>
    <col min="4875" max="4875" width="8.25" style="105" hidden="1" customWidth="1"/>
    <col min="4876" max="4876" width="14" style="105" customWidth="1"/>
    <col min="4877" max="4878" width="8.25" style="105" hidden="1" customWidth="1"/>
    <col min="4879" max="4879" width="14.125" style="105" customWidth="1"/>
    <col min="4880" max="4884" width="8.25" style="105"/>
    <col min="4885" max="4885" width="15.75" style="105" customWidth="1"/>
    <col min="4886" max="5121" width="8.25" style="105"/>
    <col min="5122" max="5125" width="4.25" style="105" customWidth="1"/>
    <col min="5126" max="5126" width="13.375" style="105" customWidth="1"/>
    <col min="5127" max="5129" width="4.25" style="105" customWidth="1"/>
    <col min="5130" max="5130" width="3.25" style="105" customWidth="1"/>
    <col min="5131" max="5131" width="8.25" style="105" hidden="1" customWidth="1"/>
    <col min="5132" max="5132" width="14" style="105" customWidth="1"/>
    <col min="5133" max="5134" width="8.25" style="105" hidden="1" customWidth="1"/>
    <col min="5135" max="5135" width="14.125" style="105" customWidth="1"/>
    <col min="5136" max="5140" width="8.25" style="105"/>
    <col min="5141" max="5141" width="15.75" style="105" customWidth="1"/>
    <col min="5142" max="5377" width="8.25" style="105"/>
    <col min="5378" max="5381" width="4.25" style="105" customWidth="1"/>
    <col min="5382" max="5382" width="13.375" style="105" customWidth="1"/>
    <col min="5383" max="5385" width="4.25" style="105" customWidth="1"/>
    <col min="5386" max="5386" width="3.25" style="105" customWidth="1"/>
    <col min="5387" max="5387" width="8.25" style="105" hidden="1" customWidth="1"/>
    <col min="5388" max="5388" width="14" style="105" customWidth="1"/>
    <col min="5389" max="5390" width="8.25" style="105" hidden="1" customWidth="1"/>
    <col min="5391" max="5391" width="14.125" style="105" customWidth="1"/>
    <col min="5392" max="5396" width="8.25" style="105"/>
    <col min="5397" max="5397" width="15.75" style="105" customWidth="1"/>
    <col min="5398" max="5633" width="8.25" style="105"/>
    <col min="5634" max="5637" width="4.25" style="105" customWidth="1"/>
    <col min="5638" max="5638" width="13.375" style="105" customWidth="1"/>
    <col min="5639" max="5641" width="4.25" style="105" customWidth="1"/>
    <col min="5642" max="5642" width="3.25" style="105" customWidth="1"/>
    <col min="5643" max="5643" width="8.25" style="105" hidden="1" customWidth="1"/>
    <col min="5644" max="5644" width="14" style="105" customWidth="1"/>
    <col min="5645" max="5646" width="8.25" style="105" hidden="1" customWidth="1"/>
    <col min="5647" max="5647" width="14.125" style="105" customWidth="1"/>
    <col min="5648" max="5652" width="8.25" style="105"/>
    <col min="5653" max="5653" width="15.75" style="105" customWidth="1"/>
    <col min="5654" max="5889" width="8.25" style="105"/>
    <col min="5890" max="5893" width="4.25" style="105" customWidth="1"/>
    <col min="5894" max="5894" width="13.375" style="105" customWidth="1"/>
    <col min="5895" max="5897" width="4.25" style="105" customWidth="1"/>
    <col min="5898" max="5898" width="3.25" style="105" customWidth="1"/>
    <col min="5899" max="5899" width="8.25" style="105" hidden="1" customWidth="1"/>
    <col min="5900" max="5900" width="14" style="105" customWidth="1"/>
    <col min="5901" max="5902" width="8.25" style="105" hidden="1" customWidth="1"/>
    <col min="5903" max="5903" width="14.125" style="105" customWidth="1"/>
    <col min="5904" max="5908" width="8.25" style="105"/>
    <col min="5909" max="5909" width="15.75" style="105" customWidth="1"/>
    <col min="5910" max="6145" width="8.25" style="105"/>
    <col min="6146" max="6149" width="4.25" style="105" customWidth="1"/>
    <col min="6150" max="6150" width="13.375" style="105" customWidth="1"/>
    <col min="6151" max="6153" width="4.25" style="105" customWidth="1"/>
    <col min="6154" max="6154" width="3.25" style="105" customWidth="1"/>
    <col min="6155" max="6155" width="8.25" style="105" hidden="1" customWidth="1"/>
    <col min="6156" max="6156" width="14" style="105" customWidth="1"/>
    <col min="6157" max="6158" width="8.25" style="105" hidden="1" customWidth="1"/>
    <col min="6159" max="6159" width="14.125" style="105" customWidth="1"/>
    <col min="6160" max="6164" width="8.25" style="105"/>
    <col min="6165" max="6165" width="15.75" style="105" customWidth="1"/>
    <col min="6166" max="6401" width="8.25" style="105"/>
    <col min="6402" max="6405" width="4.25" style="105" customWidth="1"/>
    <col min="6406" max="6406" width="13.375" style="105" customWidth="1"/>
    <col min="6407" max="6409" width="4.25" style="105" customWidth="1"/>
    <col min="6410" max="6410" width="3.25" style="105" customWidth="1"/>
    <col min="6411" max="6411" width="8.25" style="105" hidden="1" customWidth="1"/>
    <col min="6412" max="6412" width="14" style="105" customWidth="1"/>
    <col min="6413" max="6414" width="8.25" style="105" hidden="1" customWidth="1"/>
    <col min="6415" max="6415" width="14.125" style="105" customWidth="1"/>
    <col min="6416" max="6420" width="8.25" style="105"/>
    <col min="6421" max="6421" width="15.75" style="105" customWidth="1"/>
    <col min="6422" max="6657" width="8.25" style="105"/>
    <col min="6658" max="6661" width="4.25" style="105" customWidth="1"/>
    <col min="6662" max="6662" width="13.375" style="105" customWidth="1"/>
    <col min="6663" max="6665" width="4.25" style="105" customWidth="1"/>
    <col min="6666" max="6666" width="3.25" style="105" customWidth="1"/>
    <col min="6667" max="6667" width="8.25" style="105" hidden="1" customWidth="1"/>
    <col min="6668" max="6668" width="14" style="105" customWidth="1"/>
    <col min="6669" max="6670" width="8.25" style="105" hidden="1" customWidth="1"/>
    <col min="6671" max="6671" width="14.125" style="105" customWidth="1"/>
    <col min="6672" max="6676" width="8.25" style="105"/>
    <col min="6677" max="6677" width="15.75" style="105" customWidth="1"/>
    <col min="6678" max="6913" width="8.25" style="105"/>
    <col min="6914" max="6917" width="4.25" style="105" customWidth="1"/>
    <col min="6918" max="6918" width="13.375" style="105" customWidth="1"/>
    <col min="6919" max="6921" width="4.25" style="105" customWidth="1"/>
    <col min="6922" max="6922" width="3.25" style="105" customWidth="1"/>
    <col min="6923" max="6923" width="8.25" style="105" hidden="1" customWidth="1"/>
    <col min="6924" max="6924" width="14" style="105" customWidth="1"/>
    <col min="6925" max="6926" width="8.25" style="105" hidden="1" customWidth="1"/>
    <col min="6927" max="6927" width="14.125" style="105" customWidth="1"/>
    <col min="6928" max="6932" width="8.25" style="105"/>
    <col min="6933" max="6933" width="15.75" style="105" customWidth="1"/>
    <col min="6934" max="7169" width="8.25" style="105"/>
    <col min="7170" max="7173" width="4.25" style="105" customWidth="1"/>
    <col min="7174" max="7174" width="13.375" style="105" customWidth="1"/>
    <col min="7175" max="7177" width="4.25" style="105" customWidth="1"/>
    <col min="7178" max="7178" width="3.25" style="105" customWidth="1"/>
    <col min="7179" max="7179" width="8.25" style="105" hidden="1" customWidth="1"/>
    <col min="7180" max="7180" width="14" style="105" customWidth="1"/>
    <col min="7181" max="7182" width="8.25" style="105" hidden="1" customWidth="1"/>
    <col min="7183" max="7183" width="14.125" style="105" customWidth="1"/>
    <col min="7184" max="7188" width="8.25" style="105"/>
    <col min="7189" max="7189" width="15.75" style="105" customWidth="1"/>
    <col min="7190" max="7425" width="8.25" style="105"/>
    <col min="7426" max="7429" width="4.25" style="105" customWidth="1"/>
    <col min="7430" max="7430" width="13.375" style="105" customWidth="1"/>
    <col min="7431" max="7433" width="4.25" style="105" customWidth="1"/>
    <col min="7434" max="7434" width="3.25" style="105" customWidth="1"/>
    <col min="7435" max="7435" width="8.25" style="105" hidden="1" customWidth="1"/>
    <col min="7436" max="7436" width="14" style="105" customWidth="1"/>
    <col min="7437" max="7438" width="8.25" style="105" hidden="1" customWidth="1"/>
    <col min="7439" max="7439" width="14.125" style="105" customWidth="1"/>
    <col min="7440" max="7444" width="8.25" style="105"/>
    <col min="7445" max="7445" width="15.75" style="105" customWidth="1"/>
    <col min="7446" max="7681" width="8.25" style="105"/>
    <col min="7682" max="7685" width="4.25" style="105" customWidth="1"/>
    <col min="7686" max="7686" width="13.375" style="105" customWidth="1"/>
    <col min="7687" max="7689" width="4.25" style="105" customWidth="1"/>
    <col min="7690" max="7690" width="3.25" style="105" customWidth="1"/>
    <col min="7691" max="7691" width="8.25" style="105" hidden="1" customWidth="1"/>
    <col min="7692" max="7692" width="14" style="105" customWidth="1"/>
    <col min="7693" max="7694" width="8.25" style="105" hidden="1" customWidth="1"/>
    <col min="7695" max="7695" width="14.125" style="105" customWidth="1"/>
    <col min="7696" max="7700" width="8.25" style="105"/>
    <col min="7701" max="7701" width="15.75" style="105" customWidth="1"/>
    <col min="7702" max="7937" width="8.25" style="105"/>
    <col min="7938" max="7941" width="4.25" style="105" customWidth="1"/>
    <col min="7942" max="7942" width="13.375" style="105" customWidth="1"/>
    <col min="7943" max="7945" width="4.25" style="105" customWidth="1"/>
    <col min="7946" max="7946" width="3.25" style="105" customWidth="1"/>
    <col min="7947" max="7947" width="8.25" style="105" hidden="1" customWidth="1"/>
    <col min="7948" max="7948" width="14" style="105" customWidth="1"/>
    <col min="7949" max="7950" width="8.25" style="105" hidden="1" customWidth="1"/>
    <col min="7951" max="7951" width="14.125" style="105" customWidth="1"/>
    <col min="7952" max="7956" width="8.25" style="105"/>
    <col min="7957" max="7957" width="15.75" style="105" customWidth="1"/>
    <col min="7958" max="8193" width="8.25" style="105"/>
    <col min="8194" max="8197" width="4.25" style="105" customWidth="1"/>
    <col min="8198" max="8198" width="13.375" style="105" customWidth="1"/>
    <col min="8199" max="8201" width="4.25" style="105" customWidth="1"/>
    <col min="8202" max="8202" width="3.25" style="105" customWidth="1"/>
    <col min="8203" max="8203" width="8.25" style="105" hidden="1" customWidth="1"/>
    <col min="8204" max="8204" width="14" style="105" customWidth="1"/>
    <col min="8205" max="8206" width="8.25" style="105" hidden="1" customWidth="1"/>
    <col min="8207" max="8207" width="14.125" style="105" customWidth="1"/>
    <col min="8208" max="8212" width="8.25" style="105"/>
    <col min="8213" max="8213" width="15.75" style="105" customWidth="1"/>
    <col min="8214" max="8449" width="8.25" style="105"/>
    <col min="8450" max="8453" width="4.25" style="105" customWidth="1"/>
    <col min="8454" max="8454" width="13.375" style="105" customWidth="1"/>
    <col min="8455" max="8457" width="4.25" style="105" customWidth="1"/>
    <col min="8458" max="8458" width="3.25" style="105" customWidth="1"/>
    <col min="8459" max="8459" width="8.25" style="105" hidden="1" customWidth="1"/>
    <col min="8460" max="8460" width="14" style="105" customWidth="1"/>
    <col min="8461" max="8462" width="8.25" style="105" hidden="1" customWidth="1"/>
    <col min="8463" max="8463" width="14.125" style="105" customWidth="1"/>
    <col min="8464" max="8468" width="8.25" style="105"/>
    <col min="8469" max="8469" width="15.75" style="105" customWidth="1"/>
    <col min="8470" max="8705" width="8.25" style="105"/>
    <col min="8706" max="8709" width="4.25" style="105" customWidth="1"/>
    <col min="8710" max="8710" width="13.375" style="105" customWidth="1"/>
    <col min="8711" max="8713" width="4.25" style="105" customWidth="1"/>
    <col min="8714" max="8714" width="3.25" style="105" customWidth="1"/>
    <col min="8715" max="8715" width="8.25" style="105" hidden="1" customWidth="1"/>
    <col min="8716" max="8716" width="14" style="105" customWidth="1"/>
    <col min="8717" max="8718" width="8.25" style="105" hidden="1" customWidth="1"/>
    <col min="8719" max="8719" width="14.125" style="105" customWidth="1"/>
    <col min="8720" max="8724" width="8.25" style="105"/>
    <col min="8725" max="8725" width="15.75" style="105" customWidth="1"/>
    <col min="8726" max="8961" width="8.25" style="105"/>
    <col min="8962" max="8965" width="4.25" style="105" customWidth="1"/>
    <col min="8966" max="8966" width="13.375" style="105" customWidth="1"/>
    <col min="8967" max="8969" width="4.25" style="105" customWidth="1"/>
    <col min="8970" max="8970" width="3.25" style="105" customWidth="1"/>
    <col min="8971" max="8971" width="8.25" style="105" hidden="1" customWidth="1"/>
    <col min="8972" max="8972" width="14" style="105" customWidth="1"/>
    <col min="8973" max="8974" width="8.25" style="105" hidden="1" customWidth="1"/>
    <col min="8975" max="8975" width="14.125" style="105" customWidth="1"/>
    <col min="8976" max="8980" width="8.25" style="105"/>
    <col min="8981" max="8981" width="15.75" style="105" customWidth="1"/>
    <col min="8982" max="9217" width="8.25" style="105"/>
    <col min="9218" max="9221" width="4.25" style="105" customWidth="1"/>
    <col min="9222" max="9222" width="13.375" style="105" customWidth="1"/>
    <col min="9223" max="9225" width="4.25" style="105" customWidth="1"/>
    <col min="9226" max="9226" width="3.25" style="105" customWidth="1"/>
    <col min="9227" max="9227" width="8.25" style="105" hidden="1" customWidth="1"/>
    <col min="9228" max="9228" width="14" style="105" customWidth="1"/>
    <col min="9229" max="9230" width="8.25" style="105" hidden="1" customWidth="1"/>
    <col min="9231" max="9231" width="14.125" style="105" customWidth="1"/>
    <col min="9232" max="9236" width="8.25" style="105"/>
    <col min="9237" max="9237" width="15.75" style="105" customWidth="1"/>
    <col min="9238" max="9473" width="8.25" style="105"/>
    <col min="9474" max="9477" width="4.25" style="105" customWidth="1"/>
    <col min="9478" max="9478" width="13.375" style="105" customWidth="1"/>
    <col min="9479" max="9481" width="4.25" style="105" customWidth="1"/>
    <col min="9482" max="9482" width="3.25" style="105" customWidth="1"/>
    <col min="9483" max="9483" width="8.25" style="105" hidden="1" customWidth="1"/>
    <col min="9484" max="9484" width="14" style="105" customWidth="1"/>
    <col min="9485" max="9486" width="8.25" style="105" hidden="1" customWidth="1"/>
    <col min="9487" max="9487" width="14.125" style="105" customWidth="1"/>
    <col min="9488" max="9492" width="8.25" style="105"/>
    <col min="9493" max="9493" width="15.75" style="105" customWidth="1"/>
    <col min="9494" max="9729" width="8.25" style="105"/>
    <col min="9730" max="9733" width="4.25" style="105" customWidth="1"/>
    <col min="9734" max="9734" width="13.375" style="105" customWidth="1"/>
    <col min="9735" max="9737" width="4.25" style="105" customWidth="1"/>
    <col min="9738" max="9738" width="3.25" style="105" customWidth="1"/>
    <col min="9739" max="9739" width="8.25" style="105" hidden="1" customWidth="1"/>
    <col min="9740" max="9740" width="14" style="105" customWidth="1"/>
    <col min="9741" max="9742" width="8.25" style="105" hidden="1" customWidth="1"/>
    <col min="9743" max="9743" width="14.125" style="105" customWidth="1"/>
    <col min="9744" max="9748" width="8.25" style="105"/>
    <col min="9749" max="9749" width="15.75" style="105" customWidth="1"/>
    <col min="9750" max="9985" width="8.25" style="105"/>
    <col min="9986" max="9989" width="4.25" style="105" customWidth="1"/>
    <col min="9990" max="9990" width="13.375" style="105" customWidth="1"/>
    <col min="9991" max="9993" width="4.25" style="105" customWidth="1"/>
    <col min="9994" max="9994" width="3.25" style="105" customWidth="1"/>
    <col min="9995" max="9995" width="8.25" style="105" hidden="1" customWidth="1"/>
    <col min="9996" max="9996" width="14" style="105" customWidth="1"/>
    <col min="9997" max="9998" width="8.25" style="105" hidden="1" customWidth="1"/>
    <col min="9999" max="9999" width="14.125" style="105" customWidth="1"/>
    <col min="10000" max="10004" width="8.25" style="105"/>
    <col min="10005" max="10005" width="15.75" style="105" customWidth="1"/>
    <col min="10006" max="10241" width="8.25" style="105"/>
    <col min="10242" max="10245" width="4.25" style="105" customWidth="1"/>
    <col min="10246" max="10246" width="13.375" style="105" customWidth="1"/>
    <col min="10247" max="10249" width="4.25" style="105" customWidth="1"/>
    <col min="10250" max="10250" width="3.25" style="105" customWidth="1"/>
    <col min="10251" max="10251" width="8.25" style="105" hidden="1" customWidth="1"/>
    <col min="10252" max="10252" width="14" style="105" customWidth="1"/>
    <col min="10253" max="10254" width="8.25" style="105" hidden="1" customWidth="1"/>
    <col min="10255" max="10255" width="14.125" style="105" customWidth="1"/>
    <col min="10256" max="10260" width="8.25" style="105"/>
    <col min="10261" max="10261" width="15.75" style="105" customWidth="1"/>
    <col min="10262" max="10497" width="8.25" style="105"/>
    <col min="10498" max="10501" width="4.25" style="105" customWidth="1"/>
    <col min="10502" max="10502" width="13.375" style="105" customWidth="1"/>
    <col min="10503" max="10505" width="4.25" style="105" customWidth="1"/>
    <col min="10506" max="10506" width="3.25" style="105" customWidth="1"/>
    <col min="10507" max="10507" width="8.25" style="105" hidden="1" customWidth="1"/>
    <col min="10508" max="10508" width="14" style="105" customWidth="1"/>
    <col min="10509" max="10510" width="8.25" style="105" hidden="1" customWidth="1"/>
    <col min="10511" max="10511" width="14.125" style="105" customWidth="1"/>
    <col min="10512" max="10516" width="8.25" style="105"/>
    <col min="10517" max="10517" width="15.75" style="105" customWidth="1"/>
    <col min="10518" max="10753" width="8.25" style="105"/>
    <col min="10754" max="10757" width="4.25" style="105" customWidth="1"/>
    <col min="10758" max="10758" width="13.375" style="105" customWidth="1"/>
    <col min="10759" max="10761" width="4.25" style="105" customWidth="1"/>
    <col min="10762" max="10762" width="3.25" style="105" customWidth="1"/>
    <col min="10763" max="10763" width="8.25" style="105" hidden="1" customWidth="1"/>
    <col min="10764" max="10764" width="14" style="105" customWidth="1"/>
    <col min="10765" max="10766" width="8.25" style="105" hidden="1" customWidth="1"/>
    <col min="10767" max="10767" width="14.125" style="105" customWidth="1"/>
    <col min="10768" max="10772" width="8.25" style="105"/>
    <col min="10773" max="10773" width="15.75" style="105" customWidth="1"/>
    <col min="10774" max="11009" width="8.25" style="105"/>
    <col min="11010" max="11013" width="4.25" style="105" customWidth="1"/>
    <col min="11014" max="11014" width="13.375" style="105" customWidth="1"/>
    <col min="11015" max="11017" width="4.25" style="105" customWidth="1"/>
    <col min="11018" max="11018" width="3.25" style="105" customWidth="1"/>
    <col min="11019" max="11019" width="8.25" style="105" hidden="1" customWidth="1"/>
    <col min="11020" max="11020" width="14" style="105" customWidth="1"/>
    <col min="11021" max="11022" width="8.25" style="105" hidden="1" customWidth="1"/>
    <col min="11023" max="11023" width="14.125" style="105" customWidth="1"/>
    <col min="11024" max="11028" width="8.25" style="105"/>
    <col min="11029" max="11029" width="15.75" style="105" customWidth="1"/>
    <col min="11030" max="11265" width="8.25" style="105"/>
    <col min="11266" max="11269" width="4.25" style="105" customWidth="1"/>
    <col min="11270" max="11270" width="13.375" style="105" customWidth="1"/>
    <col min="11271" max="11273" width="4.25" style="105" customWidth="1"/>
    <col min="11274" max="11274" width="3.25" style="105" customWidth="1"/>
    <col min="11275" max="11275" width="8.25" style="105" hidden="1" customWidth="1"/>
    <col min="11276" max="11276" width="14" style="105" customWidth="1"/>
    <col min="11277" max="11278" width="8.25" style="105" hidden="1" customWidth="1"/>
    <col min="11279" max="11279" width="14.125" style="105" customWidth="1"/>
    <col min="11280" max="11284" width="8.25" style="105"/>
    <col min="11285" max="11285" width="15.75" style="105" customWidth="1"/>
    <col min="11286" max="11521" width="8.25" style="105"/>
    <col min="11522" max="11525" width="4.25" style="105" customWidth="1"/>
    <col min="11526" max="11526" width="13.375" style="105" customWidth="1"/>
    <col min="11527" max="11529" width="4.25" style="105" customWidth="1"/>
    <col min="11530" max="11530" width="3.25" style="105" customWidth="1"/>
    <col min="11531" max="11531" width="8.25" style="105" hidden="1" customWidth="1"/>
    <col min="11532" max="11532" width="14" style="105" customWidth="1"/>
    <col min="11533" max="11534" width="8.25" style="105" hidden="1" customWidth="1"/>
    <col min="11535" max="11535" width="14.125" style="105" customWidth="1"/>
    <col min="11536" max="11540" width="8.25" style="105"/>
    <col min="11541" max="11541" width="15.75" style="105" customWidth="1"/>
    <col min="11542" max="11777" width="8.25" style="105"/>
    <col min="11778" max="11781" width="4.25" style="105" customWidth="1"/>
    <col min="11782" max="11782" width="13.375" style="105" customWidth="1"/>
    <col min="11783" max="11785" width="4.25" style="105" customWidth="1"/>
    <col min="11786" max="11786" width="3.25" style="105" customWidth="1"/>
    <col min="11787" max="11787" width="8.25" style="105" hidden="1" customWidth="1"/>
    <col min="11788" max="11788" width="14" style="105" customWidth="1"/>
    <col min="11789" max="11790" width="8.25" style="105" hidden="1" customWidth="1"/>
    <col min="11791" max="11791" width="14.125" style="105" customWidth="1"/>
    <col min="11792" max="11796" width="8.25" style="105"/>
    <col min="11797" max="11797" width="15.75" style="105" customWidth="1"/>
    <col min="11798" max="12033" width="8.25" style="105"/>
    <col min="12034" max="12037" width="4.25" style="105" customWidth="1"/>
    <col min="12038" max="12038" width="13.375" style="105" customWidth="1"/>
    <col min="12039" max="12041" width="4.25" style="105" customWidth="1"/>
    <col min="12042" max="12042" width="3.25" style="105" customWidth="1"/>
    <col min="12043" max="12043" width="8.25" style="105" hidden="1" customWidth="1"/>
    <col min="12044" max="12044" width="14" style="105" customWidth="1"/>
    <col min="12045" max="12046" width="8.25" style="105" hidden="1" customWidth="1"/>
    <col min="12047" max="12047" width="14.125" style="105" customWidth="1"/>
    <col min="12048" max="12052" width="8.25" style="105"/>
    <col min="12053" max="12053" width="15.75" style="105" customWidth="1"/>
    <col min="12054" max="12289" width="8.25" style="105"/>
    <col min="12290" max="12293" width="4.25" style="105" customWidth="1"/>
    <col min="12294" max="12294" width="13.375" style="105" customWidth="1"/>
    <col min="12295" max="12297" width="4.25" style="105" customWidth="1"/>
    <col min="12298" max="12298" width="3.25" style="105" customWidth="1"/>
    <col min="12299" max="12299" width="8.25" style="105" hidden="1" customWidth="1"/>
    <col min="12300" max="12300" width="14" style="105" customWidth="1"/>
    <col min="12301" max="12302" width="8.25" style="105" hidden="1" customWidth="1"/>
    <col min="12303" max="12303" width="14.125" style="105" customWidth="1"/>
    <col min="12304" max="12308" width="8.25" style="105"/>
    <col min="12309" max="12309" width="15.75" style="105" customWidth="1"/>
    <col min="12310" max="12545" width="8.25" style="105"/>
    <col min="12546" max="12549" width="4.25" style="105" customWidth="1"/>
    <col min="12550" max="12550" width="13.375" style="105" customWidth="1"/>
    <col min="12551" max="12553" width="4.25" style="105" customWidth="1"/>
    <col min="12554" max="12554" width="3.25" style="105" customWidth="1"/>
    <col min="12555" max="12555" width="8.25" style="105" hidden="1" customWidth="1"/>
    <col min="12556" max="12556" width="14" style="105" customWidth="1"/>
    <col min="12557" max="12558" width="8.25" style="105" hidden="1" customWidth="1"/>
    <col min="12559" max="12559" width="14.125" style="105" customWidth="1"/>
    <col min="12560" max="12564" width="8.25" style="105"/>
    <col min="12565" max="12565" width="15.75" style="105" customWidth="1"/>
    <col min="12566" max="12801" width="8.25" style="105"/>
    <col min="12802" max="12805" width="4.25" style="105" customWidth="1"/>
    <col min="12806" max="12806" width="13.375" style="105" customWidth="1"/>
    <col min="12807" max="12809" width="4.25" style="105" customWidth="1"/>
    <col min="12810" max="12810" width="3.25" style="105" customWidth="1"/>
    <col min="12811" max="12811" width="8.25" style="105" hidden="1" customWidth="1"/>
    <col min="12812" max="12812" width="14" style="105" customWidth="1"/>
    <col min="12813" max="12814" width="8.25" style="105" hidden="1" customWidth="1"/>
    <col min="12815" max="12815" width="14.125" style="105" customWidth="1"/>
    <col min="12816" max="12820" width="8.25" style="105"/>
    <col min="12821" max="12821" width="15.75" style="105" customWidth="1"/>
    <col min="12822" max="13057" width="8.25" style="105"/>
    <col min="13058" max="13061" width="4.25" style="105" customWidth="1"/>
    <col min="13062" max="13062" width="13.375" style="105" customWidth="1"/>
    <col min="13063" max="13065" width="4.25" style="105" customWidth="1"/>
    <col min="13066" max="13066" width="3.25" style="105" customWidth="1"/>
    <col min="13067" max="13067" width="8.25" style="105" hidden="1" customWidth="1"/>
    <col min="13068" max="13068" width="14" style="105" customWidth="1"/>
    <col min="13069" max="13070" width="8.25" style="105" hidden="1" customWidth="1"/>
    <col min="13071" max="13071" width="14.125" style="105" customWidth="1"/>
    <col min="13072" max="13076" width="8.25" style="105"/>
    <col min="13077" max="13077" width="15.75" style="105" customWidth="1"/>
    <col min="13078" max="13313" width="8.25" style="105"/>
    <col min="13314" max="13317" width="4.25" style="105" customWidth="1"/>
    <col min="13318" max="13318" width="13.375" style="105" customWidth="1"/>
    <col min="13319" max="13321" width="4.25" style="105" customWidth="1"/>
    <col min="13322" max="13322" width="3.25" style="105" customWidth="1"/>
    <col min="13323" max="13323" width="8.25" style="105" hidden="1" customWidth="1"/>
    <col min="13324" max="13324" width="14" style="105" customWidth="1"/>
    <col min="13325" max="13326" width="8.25" style="105" hidden="1" customWidth="1"/>
    <col min="13327" max="13327" width="14.125" style="105" customWidth="1"/>
    <col min="13328" max="13332" width="8.25" style="105"/>
    <col min="13333" max="13333" width="15.75" style="105" customWidth="1"/>
    <col min="13334" max="13569" width="8.25" style="105"/>
    <col min="13570" max="13573" width="4.25" style="105" customWidth="1"/>
    <col min="13574" max="13574" width="13.375" style="105" customWidth="1"/>
    <col min="13575" max="13577" width="4.25" style="105" customWidth="1"/>
    <col min="13578" max="13578" width="3.25" style="105" customWidth="1"/>
    <col min="13579" max="13579" width="8.25" style="105" hidden="1" customWidth="1"/>
    <col min="13580" max="13580" width="14" style="105" customWidth="1"/>
    <col min="13581" max="13582" width="8.25" style="105" hidden="1" customWidth="1"/>
    <col min="13583" max="13583" width="14.125" style="105" customWidth="1"/>
    <col min="13584" max="13588" width="8.25" style="105"/>
    <col min="13589" max="13589" width="15.75" style="105" customWidth="1"/>
    <col min="13590" max="13825" width="8.25" style="105"/>
    <col min="13826" max="13829" width="4.25" style="105" customWidth="1"/>
    <col min="13830" max="13830" width="13.375" style="105" customWidth="1"/>
    <col min="13831" max="13833" width="4.25" style="105" customWidth="1"/>
    <col min="13834" max="13834" width="3.25" style="105" customWidth="1"/>
    <col min="13835" max="13835" width="8.25" style="105" hidden="1" customWidth="1"/>
    <col min="13836" max="13836" width="14" style="105" customWidth="1"/>
    <col min="13837" max="13838" width="8.25" style="105" hidden="1" customWidth="1"/>
    <col min="13839" max="13839" width="14.125" style="105" customWidth="1"/>
    <col min="13840" max="13844" width="8.25" style="105"/>
    <col min="13845" max="13845" width="15.75" style="105" customWidth="1"/>
    <col min="13846" max="14081" width="8.25" style="105"/>
    <col min="14082" max="14085" width="4.25" style="105" customWidth="1"/>
    <col min="14086" max="14086" width="13.375" style="105" customWidth="1"/>
    <col min="14087" max="14089" width="4.25" style="105" customWidth="1"/>
    <col min="14090" max="14090" width="3.25" style="105" customWidth="1"/>
    <col min="14091" max="14091" width="8.25" style="105" hidden="1" customWidth="1"/>
    <col min="14092" max="14092" width="14" style="105" customWidth="1"/>
    <col min="14093" max="14094" width="8.25" style="105" hidden="1" customWidth="1"/>
    <col min="14095" max="14095" width="14.125" style="105" customWidth="1"/>
    <col min="14096" max="14100" width="8.25" style="105"/>
    <col min="14101" max="14101" width="15.75" style="105" customWidth="1"/>
    <col min="14102" max="14337" width="8.25" style="105"/>
    <col min="14338" max="14341" width="4.25" style="105" customWidth="1"/>
    <col min="14342" max="14342" width="13.375" style="105" customWidth="1"/>
    <col min="14343" max="14345" width="4.25" style="105" customWidth="1"/>
    <col min="14346" max="14346" width="3.25" style="105" customWidth="1"/>
    <col min="14347" max="14347" width="8.25" style="105" hidden="1" customWidth="1"/>
    <col min="14348" max="14348" width="14" style="105" customWidth="1"/>
    <col min="14349" max="14350" width="8.25" style="105" hidden="1" customWidth="1"/>
    <col min="14351" max="14351" width="14.125" style="105" customWidth="1"/>
    <col min="14352" max="14356" width="8.25" style="105"/>
    <col min="14357" max="14357" width="15.75" style="105" customWidth="1"/>
    <col min="14358" max="14593" width="8.25" style="105"/>
    <col min="14594" max="14597" width="4.25" style="105" customWidth="1"/>
    <col min="14598" max="14598" width="13.375" style="105" customWidth="1"/>
    <col min="14599" max="14601" width="4.25" style="105" customWidth="1"/>
    <col min="14602" max="14602" width="3.25" style="105" customWidth="1"/>
    <col min="14603" max="14603" width="8.25" style="105" hidden="1" customWidth="1"/>
    <col min="14604" max="14604" width="14" style="105" customWidth="1"/>
    <col min="14605" max="14606" width="8.25" style="105" hidden="1" customWidth="1"/>
    <col min="14607" max="14607" width="14.125" style="105" customWidth="1"/>
    <col min="14608" max="14612" width="8.25" style="105"/>
    <col min="14613" max="14613" width="15.75" style="105" customWidth="1"/>
    <col min="14614" max="14849" width="8.25" style="105"/>
    <col min="14850" max="14853" width="4.25" style="105" customWidth="1"/>
    <col min="14854" max="14854" width="13.375" style="105" customWidth="1"/>
    <col min="14855" max="14857" width="4.25" style="105" customWidth="1"/>
    <col min="14858" max="14858" width="3.25" style="105" customWidth="1"/>
    <col min="14859" max="14859" width="8.25" style="105" hidden="1" customWidth="1"/>
    <col min="14860" max="14860" width="14" style="105" customWidth="1"/>
    <col min="14861" max="14862" width="8.25" style="105" hidden="1" customWidth="1"/>
    <col min="14863" max="14863" width="14.125" style="105" customWidth="1"/>
    <col min="14864" max="14868" width="8.25" style="105"/>
    <col min="14869" max="14869" width="15.75" style="105" customWidth="1"/>
    <col min="14870" max="15105" width="8.25" style="105"/>
    <col min="15106" max="15109" width="4.25" style="105" customWidth="1"/>
    <col min="15110" max="15110" width="13.375" style="105" customWidth="1"/>
    <col min="15111" max="15113" width="4.25" style="105" customWidth="1"/>
    <col min="15114" max="15114" width="3.25" style="105" customWidth="1"/>
    <col min="15115" max="15115" width="8.25" style="105" hidden="1" customWidth="1"/>
    <col min="15116" max="15116" width="14" style="105" customWidth="1"/>
    <col min="15117" max="15118" width="8.25" style="105" hidden="1" customWidth="1"/>
    <col min="15119" max="15119" width="14.125" style="105" customWidth="1"/>
    <col min="15120" max="15124" width="8.25" style="105"/>
    <col min="15125" max="15125" width="15.75" style="105" customWidth="1"/>
    <col min="15126" max="15361" width="8.25" style="105"/>
    <col min="15362" max="15365" width="4.25" style="105" customWidth="1"/>
    <col min="15366" max="15366" width="13.375" style="105" customWidth="1"/>
    <col min="15367" max="15369" width="4.25" style="105" customWidth="1"/>
    <col min="15370" max="15370" width="3.25" style="105" customWidth="1"/>
    <col min="15371" max="15371" width="8.25" style="105" hidden="1" customWidth="1"/>
    <col min="15372" max="15372" width="14" style="105" customWidth="1"/>
    <col min="15373" max="15374" width="8.25" style="105" hidden="1" customWidth="1"/>
    <col min="15375" max="15375" width="14.125" style="105" customWidth="1"/>
    <col min="15376" max="15380" width="8.25" style="105"/>
    <col min="15381" max="15381" width="15.75" style="105" customWidth="1"/>
    <col min="15382" max="15617" width="8.25" style="105"/>
    <col min="15618" max="15621" width="4.25" style="105" customWidth="1"/>
    <col min="15622" max="15622" width="13.375" style="105" customWidth="1"/>
    <col min="15623" max="15625" width="4.25" style="105" customWidth="1"/>
    <col min="15626" max="15626" width="3.25" style="105" customWidth="1"/>
    <col min="15627" max="15627" width="8.25" style="105" hidden="1" customWidth="1"/>
    <col min="15628" max="15628" width="14" style="105" customWidth="1"/>
    <col min="15629" max="15630" width="8.25" style="105" hidden="1" customWidth="1"/>
    <col min="15631" max="15631" width="14.125" style="105" customWidth="1"/>
    <col min="15632" max="15636" width="8.25" style="105"/>
    <col min="15637" max="15637" width="15.75" style="105" customWidth="1"/>
    <col min="15638" max="15873" width="8.25" style="105"/>
    <col min="15874" max="15877" width="4.25" style="105" customWidth="1"/>
    <col min="15878" max="15878" width="13.375" style="105" customWidth="1"/>
    <col min="15879" max="15881" width="4.25" style="105" customWidth="1"/>
    <col min="15882" max="15882" width="3.25" style="105" customWidth="1"/>
    <col min="15883" max="15883" width="8.25" style="105" hidden="1" customWidth="1"/>
    <col min="15884" max="15884" width="14" style="105" customWidth="1"/>
    <col min="15885" max="15886" width="8.25" style="105" hidden="1" customWidth="1"/>
    <col min="15887" max="15887" width="14.125" style="105" customWidth="1"/>
    <col min="15888" max="15892" width="8.25" style="105"/>
    <col min="15893" max="15893" width="15.75" style="105" customWidth="1"/>
    <col min="15894" max="16129" width="8.25" style="105"/>
    <col min="16130" max="16133" width="4.25" style="105" customWidth="1"/>
    <col min="16134" max="16134" width="13.375" style="105" customWidth="1"/>
    <col min="16135" max="16137" width="4.25" style="105" customWidth="1"/>
    <col min="16138" max="16138" width="3.25" style="105" customWidth="1"/>
    <col min="16139" max="16139" width="8.25" style="105" hidden="1" customWidth="1"/>
    <col min="16140" max="16140" width="14" style="105" customWidth="1"/>
    <col min="16141" max="16142" width="8.25" style="105" hidden="1" customWidth="1"/>
    <col min="16143" max="16143" width="14.125" style="105" customWidth="1"/>
    <col min="16144" max="16148" width="8.25" style="105"/>
    <col min="16149" max="16149" width="15.75" style="105" customWidth="1"/>
    <col min="16150" max="16384" width="8.25" style="105"/>
  </cols>
  <sheetData>
    <row r="1" spans="1:26" ht="15" customHeight="1">
      <c r="A1" s="544"/>
      <c r="B1" s="545"/>
      <c r="C1" s="545"/>
      <c r="D1" s="550" t="s">
        <v>2147</v>
      </c>
      <c r="E1" s="551"/>
      <c r="F1" s="551"/>
      <c r="G1" s="551"/>
      <c r="H1" s="551"/>
      <c r="I1" s="551"/>
      <c r="J1" s="551"/>
      <c r="K1" s="551"/>
      <c r="L1" s="552"/>
      <c r="M1" s="235"/>
      <c r="N1" s="235"/>
      <c r="O1" s="556" t="s">
        <v>2148</v>
      </c>
    </row>
    <row r="2" spans="1:26" ht="15" customHeight="1">
      <c r="A2" s="546"/>
      <c r="B2" s="547"/>
      <c r="C2" s="547"/>
      <c r="D2" s="553"/>
      <c r="E2" s="554"/>
      <c r="F2" s="554"/>
      <c r="G2" s="554"/>
      <c r="H2" s="554"/>
      <c r="I2" s="554"/>
      <c r="J2" s="554"/>
      <c r="K2" s="554"/>
      <c r="L2" s="555"/>
      <c r="M2" s="417"/>
      <c r="N2" s="417"/>
      <c r="O2" s="557"/>
    </row>
    <row r="3" spans="1:26" ht="15" customHeight="1">
      <c r="A3" s="546"/>
      <c r="B3" s="547"/>
      <c r="C3" s="547"/>
      <c r="D3" s="559"/>
      <c r="E3" s="554"/>
      <c r="F3" s="554"/>
      <c r="G3" s="554"/>
      <c r="H3" s="554"/>
      <c r="I3" s="554"/>
      <c r="J3" s="554"/>
      <c r="K3" s="554"/>
      <c r="L3" s="555"/>
      <c r="M3" s="417"/>
      <c r="N3" s="417"/>
      <c r="O3" s="557"/>
    </row>
    <row r="4" spans="1:26" ht="15" customHeight="1">
      <c r="A4" s="548"/>
      <c r="B4" s="549"/>
      <c r="C4" s="549"/>
      <c r="D4" s="559"/>
      <c r="E4" s="554"/>
      <c r="F4" s="554"/>
      <c r="G4" s="554"/>
      <c r="H4" s="554"/>
      <c r="I4" s="554"/>
      <c r="J4" s="554"/>
      <c r="K4" s="554"/>
      <c r="L4" s="555"/>
      <c r="M4" s="417"/>
      <c r="N4" s="417"/>
      <c r="O4" s="558"/>
    </row>
    <row r="5" spans="1:26" s="183" customFormat="1" ht="15" customHeight="1">
      <c r="A5" s="560" t="s">
        <v>2149</v>
      </c>
      <c r="B5" s="561"/>
      <c r="C5" s="561"/>
      <c r="D5" s="561"/>
      <c r="E5" s="561"/>
      <c r="F5" s="561"/>
      <c r="G5" s="561"/>
      <c r="H5" s="561"/>
      <c r="I5" s="561"/>
      <c r="J5" s="561"/>
      <c r="K5" s="561"/>
      <c r="L5" s="561"/>
      <c r="M5" s="561"/>
      <c r="N5" s="561"/>
      <c r="O5" s="562"/>
      <c r="P5" s="182"/>
    </row>
    <row r="6" spans="1:26" s="183" customFormat="1" ht="15" customHeight="1">
      <c r="A6" s="310"/>
      <c r="B6" s="418"/>
      <c r="C6" s="418"/>
      <c r="D6" s="418"/>
      <c r="E6" s="418"/>
      <c r="F6" s="418"/>
      <c r="G6" s="418"/>
      <c r="H6" s="418"/>
      <c r="I6" s="418"/>
      <c r="J6" s="418"/>
      <c r="K6" s="418"/>
      <c r="L6" s="533" t="s">
        <v>2150</v>
      </c>
      <c r="M6" s="533"/>
      <c r="N6" s="533"/>
      <c r="O6" s="563"/>
      <c r="P6" s="182"/>
    </row>
    <row r="7" spans="1:26" s="183" customFormat="1" ht="15" customHeight="1">
      <c r="A7" s="564" t="s">
        <v>2151</v>
      </c>
      <c r="B7" s="565" t="s">
        <v>2152</v>
      </c>
      <c r="C7" s="565"/>
      <c r="D7" s="565"/>
      <c r="E7" s="565"/>
      <c r="F7" s="565"/>
      <c r="G7" s="565"/>
      <c r="H7" s="565"/>
      <c r="I7" s="565"/>
      <c r="J7" s="565"/>
      <c r="K7" s="184"/>
      <c r="L7" s="565" t="s">
        <v>2153</v>
      </c>
      <c r="M7" s="184"/>
      <c r="N7" s="184"/>
      <c r="O7" s="566" t="s">
        <v>2154</v>
      </c>
    </row>
    <row r="8" spans="1:26" s="186" customFormat="1" ht="15" customHeight="1">
      <c r="A8" s="564"/>
      <c r="B8" s="565"/>
      <c r="C8" s="565"/>
      <c r="D8" s="565"/>
      <c r="E8" s="565"/>
      <c r="F8" s="565"/>
      <c r="G8" s="565"/>
      <c r="H8" s="565"/>
      <c r="I8" s="565"/>
      <c r="J8" s="565"/>
      <c r="K8" s="185"/>
      <c r="L8" s="565"/>
      <c r="M8" s="185"/>
      <c r="N8" s="185"/>
      <c r="O8" s="566"/>
      <c r="X8" s="543"/>
      <c r="Y8" s="543"/>
    </row>
    <row r="9" spans="1:26" s="186" customFormat="1" ht="15" customHeight="1">
      <c r="A9" s="530" t="s">
        <v>2155</v>
      </c>
      <c r="B9" s="531"/>
      <c r="C9" s="531"/>
      <c r="D9" s="531"/>
      <c r="E9" s="531"/>
      <c r="F9" s="531"/>
      <c r="G9" s="531"/>
      <c r="H9" s="531"/>
      <c r="I9" s="531"/>
      <c r="J9" s="531"/>
      <c r="K9" s="531"/>
      <c r="L9" s="531"/>
      <c r="M9" s="531"/>
      <c r="N9" s="531"/>
      <c r="O9" s="532"/>
      <c r="X9" s="309"/>
      <c r="Y9" s="309"/>
    </row>
    <row r="10" spans="1:26" s="186" customFormat="1" ht="15" customHeight="1">
      <c r="A10" s="236" t="s">
        <v>2156</v>
      </c>
      <c r="B10" s="540" t="s">
        <v>2157</v>
      </c>
      <c r="C10" s="540"/>
      <c r="D10" s="540"/>
      <c r="E10" s="540"/>
      <c r="F10" s="540"/>
      <c r="G10" s="540"/>
      <c r="H10" s="540"/>
      <c r="I10" s="540"/>
      <c r="J10" s="540"/>
      <c r="K10" s="187"/>
      <c r="L10" s="188">
        <v>0</v>
      </c>
      <c r="M10" s="187"/>
      <c r="N10" s="187"/>
      <c r="O10" s="237">
        <v>0</v>
      </c>
      <c r="Q10" s="542"/>
      <c r="R10" s="542"/>
    </row>
    <row r="11" spans="1:26" s="186" customFormat="1" ht="15" customHeight="1">
      <c r="A11" s="236" t="s">
        <v>2158</v>
      </c>
      <c r="B11" s="540" t="s">
        <v>2159</v>
      </c>
      <c r="C11" s="540"/>
      <c r="D11" s="540"/>
      <c r="E11" s="540"/>
      <c r="F11" s="540"/>
      <c r="G11" s="540"/>
      <c r="H11" s="540"/>
      <c r="I11" s="540"/>
      <c r="J11" s="540"/>
      <c r="K11" s="187"/>
      <c r="L11" s="188">
        <v>1.4999999999999999E-2</v>
      </c>
      <c r="M11" s="187"/>
      <c r="N11" s="187"/>
      <c r="O11" s="237">
        <v>1.4999999999999999E-2</v>
      </c>
    </row>
    <row r="12" spans="1:26" s="186" customFormat="1" ht="15" customHeight="1">
      <c r="A12" s="236" t="s">
        <v>2160</v>
      </c>
      <c r="B12" s="540" t="s">
        <v>2161</v>
      </c>
      <c r="C12" s="540"/>
      <c r="D12" s="540"/>
      <c r="E12" s="540"/>
      <c r="F12" s="540"/>
      <c r="G12" s="540"/>
      <c r="H12" s="540"/>
      <c r="I12" s="540"/>
      <c r="J12" s="540"/>
      <c r="K12" s="187"/>
      <c r="L12" s="188">
        <v>0.01</v>
      </c>
      <c r="M12" s="187"/>
      <c r="N12" s="187"/>
      <c r="O12" s="237">
        <v>0.01</v>
      </c>
      <c r="Q12" s="543"/>
      <c r="R12" s="543"/>
    </row>
    <row r="13" spans="1:26" s="186" customFormat="1" ht="15" customHeight="1">
      <c r="A13" s="236" t="s">
        <v>2162</v>
      </c>
      <c r="B13" s="540" t="s">
        <v>2163</v>
      </c>
      <c r="C13" s="540"/>
      <c r="D13" s="540"/>
      <c r="E13" s="540"/>
      <c r="F13" s="540"/>
      <c r="G13" s="540"/>
      <c r="H13" s="540"/>
      <c r="I13" s="540"/>
      <c r="J13" s="540"/>
      <c r="K13" s="187"/>
      <c r="L13" s="188">
        <v>2E-3</v>
      </c>
      <c r="M13" s="187"/>
      <c r="N13" s="187"/>
      <c r="O13" s="237">
        <v>2E-3</v>
      </c>
    </row>
    <row r="14" spans="1:26" s="186" customFormat="1" ht="15" customHeight="1">
      <c r="A14" s="236" t="s">
        <v>2164</v>
      </c>
      <c r="B14" s="540" t="s">
        <v>2165</v>
      </c>
      <c r="C14" s="540"/>
      <c r="D14" s="540"/>
      <c r="E14" s="540"/>
      <c r="F14" s="540"/>
      <c r="G14" s="540"/>
      <c r="H14" s="540"/>
      <c r="I14" s="540"/>
      <c r="J14" s="540"/>
      <c r="K14" s="187"/>
      <c r="L14" s="188">
        <v>6.0000000000000001E-3</v>
      </c>
      <c r="M14" s="187"/>
      <c r="N14" s="187"/>
      <c r="O14" s="237">
        <v>6.0000000000000001E-3</v>
      </c>
      <c r="X14" s="541"/>
      <c r="Y14" s="541"/>
      <c r="Z14" s="541"/>
    </row>
    <row r="15" spans="1:26" s="186" customFormat="1" ht="15" customHeight="1">
      <c r="A15" s="236" t="s">
        <v>2166</v>
      </c>
      <c r="B15" s="540" t="s">
        <v>2167</v>
      </c>
      <c r="C15" s="540"/>
      <c r="D15" s="540"/>
      <c r="E15" s="540"/>
      <c r="F15" s="540"/>
      <c r="G15" s="540"/>
      <c r="H15" s="540"/>
      <c r="I15" s="540"/>
      <c r="J15" s="540"/>
      <c r="K15" s="187"/>
      <c r="L15" s="188">
        <v>2.5000000000000001E-2</v>
      </c>
      <c r="M15" s="187"/>
      <c r="N15" s="187"/>
      <c r="O15" s="237">
        <v>2.5000000000000001E-2</v>
      </c>
      <c r="X15" s="541"/>
      <c r="Y15" s="541"/>
      <c r="Z15" s="541"/>
    </row>
    <row r="16" spans="1:26" s="186" customFormat="1" ht="15" customHeight="1">
      <c r="A16" s="236" t="s">
        <v>2168</v>
      </c>
      <c r="B16" s="540" t="s">
        <v>2169</v>
      </c>
      <c r="C16" s="540"/>
      <c r="D16" s="540"/>
      <c r="E16" s="540"/>
      <c r="F16" s="540"/>
      <c r="G16" s="540"/>
      <c r="H16" s="540"/>
      <c r="I16" s="540"/>
      <c r="J16" s="540"/>
      <c r="K16" s="187"/>
      <c r="L16" s="188">
        <v>0.03</v>
      </c>
      <c r="M16" s="187"/>
      <c r="N16" s="187"/>
      <c r="O16" s="237">
        <v>0.03</v>
      </c>
    </row>
    <row r="17" spans="1:21" s="186" customFormat="1" ht="15" customHeight="1">
      <c r="A17" s="236" t="s">
        <v>2170</v>
      </c>
      <c r="B17" s="540" t="s">
        <v>2171</v>
      </c>
      <c r="C17" s="540"/>
      <c r="D17" s="540"/>
      <c r="E17" s="540"/>
      <c r="F17" s="540"/>
      <c r="G17" s="540"/>
      <c r="H17" s="540"/>
      <c r="I17" s="540"/>
      <c r="J17" s="540"/>
      <c r="K17" s="187"/>
      <c r="L17" s="188">
        <v>0.08</v>
      </c>
      <c r="M17" s="308"/>
      <c r="N17" s="308"/>
      <c r="O17" s="237">
        <v>0.08</v>
      </c>
    </row>
    <row r="18" spans="1:21" s="186" customFormat="1" ht="15" customHeight="1">
      <c r="A18" s="236" t="s">
        <v>2172</v>
      </c>
      <c r="B18" s="540" t="s">
        <v>2173</v>
      </c>
      <c r="C18" s="540"/>
      <c r="D18" s="540"/>
      <c r="E18" s="540"/>
      <c r="F18" s="540"/>
      <c r="G18" s="540"/>
      <c r="H18" s="540"/>
      <c r="I18" s="540"/>
      <c r="J18" s="540"/>
      <c r="K18" s="187"/>
      <c r="L18" s="188">
        <v>0</v>
      </c>
      <c r="M18" s="187"/>
      <c r="N18" s="187"/>
      <c r="O18" s="237">
        <v>0</v>
      </c>
      <c r="S18" s="189"/>
    </row>
    <row r="19" spans="1:21" s="186" customFormat="1" ht="15" customHeight="1">
      <c r="A19" s="238" t="s">
        <v>2174</v>
      </c>
      <c r="B19" s="190"/>
      <c r="C19" s="190"/>
      <c r="D19" s="190"/>
      <c r="E19" s="190"/>
      <c r="F19" s="190"/>
      <c r="G19" s="190"/>
      <c r="H19" s="190"/>
      <c r="I19" s="190"/>
      <c r="J19" s="190"/>
      <c r="K19" s="191"/>
      <c r="L19" s="192">
        <f>SUM(L10:L18)</f>
        <v>0.16799999999999998</v>
      </c>
      <c r="M19" s="193"/>
      <c r="N19" s="193"/>
      <c r="O19" s="239">
        <f>SUM(O10:O18)</f>
        <v>0.16799999999999998</v>
      </c>
    </row>
    <row r="20" spans="1:21" s="186" customFormat="1" ht="15" customHeight="1">
      <c r="A20" s="240" t="s">
        <v>2175</v>
      </c>
      <c r="B20" s="194"/>
      <c r="C20" s="194"/>
      <c r="D20" s="194"/>
      <c r="E20" s="194"/>
      <c r="F20" s="194"/>
      <c r="G20" s="194"/>
      <c r="H20" s="194"/>
      <c r="I20" s="194"/>
      <c r="J20" s="194"/>
      <c r="K20" s="194"/>
      <c r="L20" s="194"/>
      <c r="M20" s="194"/>
      <c r="N20" s="194"/>
      <c r="O20" s="241"/>
      <c r="S20" s="189"/>
    </row>
    <row r="21" spans="1:21" s="186" customFormat="1" ht="15" customHeight="1">
      <c r="A21" s="236" t="s">
        <v>2176</v>
      </c>
      <c r="B21" s="540" t="s">
        <v>2177</v>
      </c>
      <c r="C21" s="540"/>
      <c r="D21" s="540"/>
      <c r="E21" s="540"/>
      <c r="F21" s="540"/>
      <c r="G21" s="540"/>
      <c r="H21" s="540"/>
      <c r="I21" s="540"/>
      <c r="J21" s="540"/>
      <c r="K21" s="187"/>
      <c r="L21" s="188">
        <v>0.1812</v>
      </c>
      <c r="M21" s="187"/>
      <c r="N21" s="187"/>
      <c r="O21" s="237">
        <v>0</v>
      </c>
      <c r="S21" s="189"/>
      <c r="U21" s="189"/>
    </row>
    <row r="22" spans="1:21" s="186" customFormat="1" ht="15" customHeight="1">
      <c r="A22" s="236" t="s">
        <v>2178</v>
      </c>
      <c r="B22" s="540" t="s">
        <v>2179</v>
      </c>
      <c r="C22" s="540"/>
      <c r="D22" s="540"/>
      <c r="E22" s="540"/>
      <c r="F22" s="540"/>
      <c r="G22" s="540"/>
      <c r="H22" s="540"/>
      <c r="I22" s="540"/>
      <c r="J22" s="540"/>
      <c r="K22" s="187"/>
      <c r="L22" s="188">
        <v>4.1500000000000002E-2</v>
      </c>
      <c r="M22" s="187"/>
      <c r="N22" s="187"/>
      <c r="O22" s="237">
        <v>0</v>
      </c>
      <c r="S22" s="189"/>
      <c r="U22" s="189"/>
    </row>
    <row r="23" spans="1:21" s="186" customFormat="1" ht="15" customHeight="1">
      <c r="A23" s="236" t="s">
        <v>2180</v>
      </c>
      <c r="B23" s="540" t="s">
        <v>2181</v>
      </c>
      <c r="C23" s="540"/>
      <c r="D23" s="540"/>
      <c r="E23" s="540"/>
      <c r="F23" s="540"/>
      <c r="G23" s="540"/>
      <c r="H23" s="540"/>
      <c r="I23" s="540"/>
      <c r="J23" s="540"/>
      <c r="K23" s="187"/>
      <c r="L23" s="188">
        <v>8.8000000000000005E-3</v>
      </c>
      <c r="M23" s="187"/>
      <c r="N23" s="187"/>
      <c r="O23" s="237">
        <v>6.6E-3</v>
      </c>
      <c r="S23" s="189"/>
      <c r="U23" s="189"/>
    </row>
    <row r="24" spans="1:21" s="186" customFormat="1" ht="15" customHeight="1">
      <c r="A24" s="236" t="s">
        <v>2182</v>
      </c>
      <c r="B24" s="540" t="s">
        <v>2183</v>
      </c>
      <c r="C24" s="540"/>
      <c r="D24" s="540"/>
      <c r="E24" s="540"/>
      <c r="F24" s="540"/>
      <c r="G24" s="540"/>
      <c r="H24" s="540"/>
      <c r="I24" s="540"/>
      <c r="J24" s="540"/>
      <c r="K24" s="187"/>
      <c r="L24" s="188">
        <v>0.1116</v>
      </c>
      <c r="M24" s="187"/>
      <c r="N24" s="187"/>
      <c r="O24" s="237">
        <v>8.3299999999999999E-2</v>
      </c>
      <c r="S24" s="189"/>
      <c r="U24" s="189"/>
    </row>
    <row r="25" spans="1:21" s="186" customFormat="1" ht="15" customHeight="1">
      <c r="A25" s="236" t="s">
        <v>2184</v>
      </c>
      <c r="B25" s="540" t="s">
        <v>2185</v>
      </c>
      <c r="C25" s="540"/>
      <c r="D25" s="540"/>
      <c r="E25" s="540"/>
      <c r="F25" s="540"/>
      <c r="G25" s="540"/>
      <c r="H25" s="540"/>
      <c r="I25" s="540"/>
      <c r="J25" s="540"/>
      <c r="K25" s="187"/>
      <c r="L25" s="188">
        <v>6.9999999999999999E-4</v>
      </c>
      <c r="M25" s="187"/>
      <c r="N25" s="187"/>
      <c r="O25" s="237">
        <v>5.0000000000000001E-4</v>
      </c>
      <c r="S25" s="189"/>
      <c r="U25" s="189"/>
    </row>
    <row r="26" spans="1:21" s="186" customFormat="1" ht="15" customHeight="1">
      <c r="A26" s="236" t="s">
        <v>2186</v>
      </c>
      <c r="B26" s="540" t="s">
        <v>2187</v>
      </c>
      <c r="C26" s="540"/>
      <c r="D26" s="540"/>
      <c r="E26" s="540"/>
      <c r="F26" s="540"/>
      <c r="G26" s="540"/>
      <c r="H26" s="540"/>
      <c r="I26" s="540"/>
      <c r="J26" s="540"/>
      <c r="K26" s="187"/>
      <c r="L26" s="188">
        <v>7.4000000000000003E-3</v>
      </c>
      <c r="M26" s="187"/>
      <c r="N26" s="187"/>
      <c r="O26" s="237">
        <v>5.5999999999999999E-3</v>
      </c>
      <c r="S26" s="189"/>
      <c r="U26" s="189"/>
    </row>
    <row r="27" spans="1:21" s="186" customFormat="1" ht="15" customHeight="1">
      <c r="A27" s="236" t="s">
        <v>2188</v>
      </c>
      <c r="B27" s="540" t="s">
        <v>2189</v>
      </c>
      <c r="C27" s="540"/>
      <c r="D27" s="540"/>
      <c r="E27" s="540"/>
      <c r="F27" s="540"/>
      <c r="G27" s="540"/>
      <c r="H27" s="540"/>
      <c r="I27" s="540"/>
      <c r="J27" s="540"/>
      <c r="K27" s="187"/>
      <c r="L27" s="188">
        <v>2.7300000000000001E-2</v>
      </c>
      <c r="M27" s="187"/>
      <c r="N27" s="187"/>
      <c r="O27" s="237">
        <v>0</v>
      </c>
      <c r="S27" s="189"/>
      <c r="U27" s="189"/>
    </row>
    <row r="28" spans="1:21" s="186" customFormat="1" ht="15" customHeight="1">
      <c r="A28" s="236" t="s">
        <v>2190</v>
      </c>
      <c r="B28" s="540" t="s">
        <v>2191</v>
      </c>
      <c r="C28" s="540"/>
      <c r="D28" s="540"/>
      <c r="E28" s="540"/>
      <c r="F28" s="540"/>
      <c r="G28" s="540"/>
      <c r="H28" s="540"/>
      <c r="I28" s="540"/>
      <c r="J28" s="540"/>
      <c r="K28" s="187"/>
      <c r="L28" s="188">
        <v>1.1000000000000001E-3</v>
      </c>
      <c r="M28" s="187"/>
      <c r="N28" s="187"/>
      <c r="O28" s="237">
        <v>8.0000000000000004E-4</v>
      </c>
      <c r="S28" s="189"/>
      <c r="U28" s="189"/>
    </row>
    <row r="29" spans="1:21" s="186" customFormat="1" ht="15" customHeight="1">
      <c r="A29" s="236" t="s">
        <v>2192</v>
      </c>
      <c r="B29" s="540" t="s">
        <v>2193</v>
      </c>
      <c r="C29" s="540"/>
      <c r="D29" s="540"/>
      <c r="E29" s="540"/>
      <c r="F29" s="540"/>
      <c r="G29" s="540"/>
      <c r="H29" s="540"/>
      <c r="I29" s="540"/>
      <c r="J29" s="540"/>
      <c r="K29" s="308"/>
      <c r="L29" s="188">
        <v>0.12089999999999999</v>
      </c>
      <c r="M29" s="308"/>
      <c r="N29" s="308"/>
      <c r="O29" s="237">
        <v>9.0200000000000002E-2</v>
      </c>
      <c r="S29" s="189"/>
      <c r="U29" s="189"/>
    </row>
    <row r="30" spans="1:21" s="186" customFormat="1" ht="15" customHeight="1">
      <c r="A30" s="236" t="s">
        <v>2194</v>
      </c>
      <c r="B30" s="540" t="s">
        <v>2195</v>
      </c>
      <c r="C30" s="540"/>
      <c r="D30" s="540"/>
      <c r="E30" s="540"/>
      <c r="F30" s="540"/>
      <c r="G30" s="540"/>
      <c r="H30" s="540"/>
      <c r="I30" s="540"/>
      <c r="J30" s="540"/>
      <c r="K30" s="187"/>
      <c r="L30" s="188">
        <v>4.0000000000000002E-4</v>
      </c>
      <c r="M30" s="308"/>
      <c r="N30" s="308"/>
      <c r="O30" s="237">
        <v>2.9999999999999997E-4</v>
      </c>
      <c r="U30" s="189"/>
    </row>
    <row r="31" spans="1:21" s="186" customFormat="1" ht="15" customHeight="1">
      <c r="A31" s="535" t="s">
        <v>2196</v>
      </c>
      <c r="B31" s="536"/>
      <c r="C31" s="536"/>
      <c r="D31" s="536"/>
      <c r="E31" s="536"/>
      <c r="F31" s="536"/>
      <c r="G31" s="536"/>
      <c r="H31" s="536"/>
      <c r="I31" s="536"/>
      <c r="J31" s="536"/>
      <c r="K31" s="195"/>
      <c r="L31" s="196">
        <f>SUM(L21:L30)</f>
        <v>0.5008999999999999</v>
      </c>
      <c r="M31" s="307"/>
      <c r="N31" s="307"/>
      <c r="O31" s="239">
        <f>O23+O24+O25+O26+O28+O29+O30</f>
        <v>0.18729999999999999</v>
      </c>
      <c r="S31" s="189"/>
    </row>
    <row r="32" spans="1:21" s="186" customFormat="1" ht="15" customHeight="1">
      <c r="A32" s="530" t="s">
        <v>2197</v>
      </c>
      <c r="B32" s="531"/>
      <c r="C32" s="531"/>
      <c r="D32" s="531"/>
      <c r="E32" s="531"/>
      <c r="F32" s="531"/>
      <c r="G32" s="531"/>
      <c r="H32" s="531"/>
      <c r="I32" s="531"/>
      <c r="J32" s="531"/>
      <c r="K32" s="531"/>
      <c r="L32" s="531"/>
      <c r="M32" s="531"/>
      <c r="N32" s="531"/>
      <c r="O32" s="532"/>
      <c r="P32" s="189"/>
    </row>
    <row r="33" spans="1:22" s="186" customFormat="1" ht="15" customHeight="1">
      <c r="A33" s="236" t="s">
        <v>2198</v>
      </c>
      <c r="B33" s="539" t="s">
        <v>2199</v>
      </c>
      <c r="C33" s="539"/>
      <c r="D33" s="539"/>
      <c r="E33" s="539"/>
      <c r="F33" s="539"/>
      <c r="G33" s="539"/>
      <c r="H33" s="539"/>
      <c r="I33" s="539"/>
      <c r="J33" s="539"/>
      <c r="K33" s="197"/>
      <c r="L33" s="188">
        <v>5.7799999999999997E-2</v>
      </c>
      <c r="M33" s="197"/>
      <c r="N33" s="197"/>
      <c r="O33" s="237">
        <v>4.3200000000000002E-2</v>
      </c>
      <c r="S33" s="189"/>
      <c r="U33" s="189"/>
      <c r="V33" s="189"/>
    </row>
    <row r="34" spans="1:22" s="186" customFormat="1" ht="15" customHeight="1">
      <c r="A34" s="236" t="s">
        <v>2200</v>
      </c>
      <c r="B34" s="539" t="s">
        <v>2201</v>
      </c>
      <c r="C34" s="539"/>
      <c r="D34" s="539"/>
      <c r="E34" s="539"/>
      <c r="F34" s="539"/>
      <c r="G34" s="539"/>
      <c r="H34" s="539"/>
      <c r="I34" s="539"/>
      <c r="J34" s="539"/>
      <c r="K34" s="198"/>
      <c r="L34" s="188">
        <v>1.4E-3</v>
      </c>
      <c r="M34" s="198"/>
      <c r="N34" s="198"/>
      <c r="O34" s="237">
        <v>1E-3</v>
      </c>
      <c r="S34" s="189"/>
      <c r="U34" s="189"/>
      <c r="V34" s="189"/>
    </row>
    <row r="35" spans="1:22" s="186" customFormat="1" ht="15" customHeight="1">
      <c r="A35" s="236" t="s">
        <v>2202</v>
      </c>
      <c r="B35" s="539" t="s">
        <v>2203</v>
      </c>
      <c r="C35" s="539"/>
      <c r="D35" s="539"/>
      <c r="E35" s="539"/>
      <c r="F35" s="539"/>
      <c r="G35" s="539"/>
      <c r="H35" s="539"/>
      <c r="I35" s="539"/>
      <c r="J35" s="539"/>
      <c r="K35" s="198"/>
      <c r="L35" s="188">
        <v>2.5000000000000001E-2</v>
      </c>
      <c r="M35" s="198"/>
      <c r="N35" s="198"/>
      <c r="O35" s="237">
        <v>1.8700000000000001E-2</v>
      </c>
      <c r="S35" s="189"/>
      <c r="U35" s="189"/>
      <c r="V35" s="189"/>
    </row>
    <row r="36" spans="1:22" s="186" customFormat="1" ht="15" customHeight="1">
      <c r="A36" s="236" t="s">
        <v>2204</v>
      </c>
      <c r="B36" s="539" t="s">
        <v>2205</v>
      </c>
      <c r="C36" s="539"/>
      <c r="D36" s="539"/>
      <c r="E36" s="539"/>
      <c r="F36" s="539"/>
      <c r="G36" s="539"/>
      <c r="H36" s="539"/>
      <c r="I36" s="539"/>
      <c r="J36" s="539"/>
      <c r="K36" s="198"/>
      <c r="L36" s="188">
        <v>3.1099999999999999E-2</v>
      </c>
      <c r="M36" s="198"/>
      <c r="N36" s="198"/>
      <c r="O36" s="237">
        <v>2.3199999999999998E-2</v>
      </c>
      <c r="S36" s="189"/>
      <c r="U36" s="189"/>
      <c r="V36" s="189"/>
    </row>
    <row r="37" spans="1:22" s="186" customFormat="1" ht="15" customHeight="1">
      <c r="A37" s="236" t="s">
        <v>2206</v>
      </c>
      <c r="B37" s="539" t="s">
        <v>2207</v>
      </c>
      <c r="C37" s="539"/>
      <c r="D37" s="539"/>
      <c r="E37" s="539"/>
      <c r="F37" s="539"/>
      <c r="G37" s="539"/>
      <c r="H37" s="539"/>
      <c r="I37" s="539"/>
      <c r="J37" s="539"/>
      <c r="K37" s="198"/>
      <c r="L37" s="188">
        <v>4.8999999999999998E-3</v>
      </c>
      <c r="M37" s="198"/>
      <c r="N37" s="198"/>
      <c r="O37" s="237">
        <v>3.5999999999999999E-3</v>
      </c>
      <c r="S37" s="189"/>
      <c r="U37" s="189"/>
      <c r="V37" s="189"/>
    </row>
    <row r="38" spans="1:22" s="186" customFormat="1" ht="15" customHeight="1">
      <c r="A38" s="527" t="s">
        <v>2208</v>
      </c>
      <c r="B38" s="528"/>
      <c r="C38" s="528"/>
      <c r="D38" s="528"/>
      <c r="E38" s="528"/>
      <c r="F38" s="528"/>
      <c r="G38" s="528"/>
      <c r="H38" s="528"/>
      <c r="I38" s="528"/>
      <c r="J38" s="529"/>
      <c r="K38" s="419"/>
      <c r="L38" s="192">
        <f>SUM(L33:L37)</f>
        <v>0.1202</v>
      </c>
      <c r="M38" s="420"/>
      <c r="N38" s="420"/>
      <c r="O38" s="239">
        <f>SUM(O33:O37)</f>
        <v>8.9700000000000016E-2</v>
      </c>
    </row>
    <row r="39" spans="1:22" s="186" customFormat="1" ht="15" customHeight="1">
      <c r="A39" s="530" t="s">
        <v>2209</v>
      </c>
      <c r="B39" s="531"/>
      <c r="C39" s="531"/>
      <c r="D39" s="531"/>
      <c r="E39" s="531"/>
      <c r="F39" s="531"/>
      <c r="G39" s="531"/>
      <c r="H39" s="531"/>
      <c r="I39" s="531"/>
      <c r="J39" s="531"/>
      <c r="K39" s="531"/>
      <c r="L39" s="531"/>
      <c r="M39" s="531"/>
      <c r="N39" s="531"/>
      <c r="O39" s="532"/>
    </row>
    <row r="40" spans="1:22" s="186" customFormat="1" ht="15" customHeight="1">
      <c r="A40" s="236" t="s">
        <v>2210</v>
      </c>
      <c r="B40" s="533" t="s">
        <v>2211</v>
      </c>
      <c r="C40" s="533"/>
      <c r="D40" s="533"/>
      <c r="E40" s="533"/>
      <c r="F40" s="533"/>
      <c r="G40" s="533"/>
      <c r="H40" s="533"/>
      <c r="I40" s="533"/>
      <c r="J40" s="533"/>
      <c r="K40" s="187"/>
      <c r="L40" s="188">
        <v>8.4199999999999997E-2</v>
      </c>
      <c r="M40" s="187"/>
      <c r="N40" s="187"/>
      <c r="O40" s="237">
        <v>3.15E-2</v>
      </c>
    </row>
    <row r="41" spans="1:22" s="186" customFormat="1" ht="40.5" customHeight="1">
      <c r="A41" s="236" t="s">
        <v>2212</v>
      </c>
      <c r="B41" s="534" t="s">
        <v>2213</v>
      </c>
      <c r="C41" s="534"/>
      <c r="D41" s="534"/>
      <c r="E41" s="534"/>
      <c r="F41" s="534"/>
      <c r="G41" s="534"/>
      <c r="H41" s="534"/>
      <c r="I41" s="534"/>
      <c r="J41" s="534"/>
      <c r="K41" s="199"/>
      <c r="L41" s="188">
        <v>4.8999999999999998E-3</v>
      </c>
      <c r="M41" s="200"/>
      <c r="N41" s="200"/>
      <c r="O41" s="237">
        <v>3.5999999999999999E-3</v>
      </c>
    </row>
    <row r="42" spans="1:22" s="186" customFormat="1" ht="15" customHeight="1">
      <c r="A42" s="535" t="s">
        <v>2214</v>
      </c>
      <c r="B42" s="536"/>
      <c r="C42" s="536"/>
      <c r="D42" s="536"/>
      <c r="E42" s="536"/>
      <c r="F42" s="536"/>
      <c r="G42" s="536"/>
      <c r="H42" s="536"/>
      <c r="I42" s="536"/>
      <c r="J42" s="536"/>
      <c r="K42" s="195"/>
      <c r="L42" s="196">
        <f>L41+L40</f>
        <v>8.9099999999999999E-2</v>
      </c>
      <c r="M42" s="187"/>
      <c r="N42" s="187"/>
      <c r="O42" s="239">
        <f>O41+O40</f>
        <v>3.5099999999999999E-2</v>
      </c>
    </row>
    <row r="43" spans="1:22" ht="15" customHeight="1">
      <c r="A43" s="537" t="s">
        <v>2215</v>
      </c>
      <c r="B43" s="538"/>
      <c r="C43" s="538"/>
      <c r="D43" s="538"/>
      <c r="E43" s="538"/>
      <c r="F43" s="538"/>
      <c r="G43" s="538"/>
      <c r="H43" s="538"/>
      <c r="I43" s="538"/>
      <c r="J43" s="538"/>
      <c r="K43" s="201"/>
      <c r="L43" s="202">
        <f>L19+L31+L38+L42</f>
        <v>0.87819999999999976</v>
      </c>
      <c r="M43" s="201"/>
      <c r="N43" s="201"/>
      <c r="O43" s="242">
        <f>O19+O31+O38+O42</f>
        <v>0.48009999999999997</v>
      </c>
    </row>
    <row r="44" spans="1:22" ht="40.5" customHeight="1">
      <c r="A44" s="243"/>
      <c r="B44" s="105"/>
      <c r="C44" s="105"/>
      <c r="D44" s="105"/>
      <c r="E44" s="105"/>
      <c r="F44" s="105"/>
      <c r="G44" s="105"/>
      <c r="H44" s="105"/>
      <c r="I44" s="105"/>
      <c r="J44" s="105"/>
      <c r="K44" s="105"/>
      <c r="L44" s="105"/>
      <c r="M44" s="105"/>
      <c r="N44" s="105"/>
      <c r="O44" s="244"/>
    </row>
    <row r="45" spans="1:22" ht="15" customHeight="1">
      <c r="A45" s="243"/>
      <c r="B45" s="105"/>
      <c r="C45" s="105"/>
      <c r="D45" s="105"/>
      <c r="E45" s="105"/>
      <c r="F45" s="105"/>
      <c r="G45" s="105"/>
      <c r="H45" s="105"/>
      <c r="I45" s="105"/>
      <c r="J45" s="105"/>
      <c r="K45" s="105"/>
      <c r="L45" s="105"/>
      <c r="M45" s="105"/>
      <c r="N45" s="105"/>
      <c r="O45" s="244"/>
    </row>
    <row r="46" spans="1:22" ht="15" customHeight="1">
      <c r="A46" s="243"/>
      <c r="B46" s="105"/>
      <c r="C46" s="105"/>
      <c r="D46" s="105"/>
      <c r="E46" s="105"/>
      <c r="F46" s="105"/>
      <c r="G46" s="105"/>
      <c r="H46" s="105"/>
      <c r="I46" s="105"/>
      <c r="J46" s="105"/>
      <c r="K46" s="105"/>
      <c r="L46" s="105"/>
      <c r="M46" s="105"/>
      <c r="N46" s="105"/>
      <c r="O46" s="244"/>
    </row>
    <row r="47" spans="1:22" ht="15" customHeight="1">
      <c r="A47" s="243"/>
      <c r="B47" s="105"/>
      <c r="C47" s="105"/>
      <c r="D47" s="105"/>
      <c r="E47" s="105"/>
      <c r="F47" s="105"/>
      <c r="G47" s="105"/>
      <c r="H47" s="105"/>
      <c r="I47" s="105"/>
      <c r="J47" s="105"/>
      <c r="K47" s="105"/>
      <c r="L47" s="105"/>
      <c r="M47" s="105"/>
      <c r="N47" s="105"/>
      <c r="O47" s="244"/>
    </row>
    <row r="48" spans="1:22" ht="15" customHeight="1" thickBot="1">
      <c r="A48" s="245"/>
      <c r="B48" s="175"/>
      <c r="C48" s="175"/>
      <c r="D48" s="175"/>
      <c r="E48" s="175"/>
      <c r="F48" s="175"/>
      <c r="G48" s="175"/>
      <c r="H48" s="175"/>
      <c r="I48" s="175"/>
      <c r="J48" s="175"/>
      <c r="K48" s="175"/>
      <c r="L48" s="175"/>
      <c r="M48" s="175"/>
      <c r="N48" s="175"/>
      <c r="O48" s="246"/>
    </row>
    <row r="49" spans="1:15" ht="15" customHeight="1">
      <c r="A49" s="105"/>
      <c r="B49" s="105"/>
      <c r="C49" s="105"/>
      <c r="D49" s="105"/>
      <c r="E49" s="105"/>
      <c r="F49" s="105"/>
      <c r="G49" s="105"/>
      <c r="H49" s="105"/>
      <c r="I49" s="105"/>
      <c r="J49" s="105"/>
      <c r="K49" s="105"/>
      <c r="L49" s="105"/>
      <c r="M49" s="105"/>
      <c r="N49" s="105"/>
      <c r="O49" s="105"/>
    </row>
    <row r="50" spans="1:15" ht="15" customHeight="1">
      <c r="A50" s="105"/>
      <c r="B50" s="105"/>
      <c r="C50" s="105"/>
      <c r="D50" s="105"/>
      <c r="E50" s="105"/>
      <c r="F50" s="105"/>
      <c r="G50" s="105"/>
      <c r="H50" s="105"/>
      <c r="I50" s="105"/>
      <c r="J50" s="105"/>
      <c r="K50" s="105"/>
      <c r="L50" s="105"/>
      <c r="M50" s="105"/>
      <c r="N50" s="105"/>
      <c r="O50" s="105"/>
    </row>
    <row r="51" spans="1:15" ht="15" customHeight="1">
      <c r="A51" s="105"/>
      <c r="B51" s="105"/>
      <c r="C51" s="105"/>
      <c r="D51" s="105"/>
      <c r="E51" s="105"/>
      <c r="F51" s="105"/>
      <c r="G51" s="105"/>
      <c r="H51" s="105"/>
      <c r="I51" s="105"/>
      <c r="J51" s="105"/>
      <c r="K51" s="105"/>
      <c r="L51" s="105"/>
      <c r="M51" s="105"/>
      <c r="N51" s="105"/>
      <c r="O51" s="105"/>
    </row>
    <row r="52" spans="1:15" ht="15" customHeight="1">
      <c r="A52" s="105"/>
      <c r="B52" s="105"/>
      <c r="C52" s="105"/>
      <c r="D52" s="105"/>
      <c r="E52" s="105"/>
      <c r="F52" s="105"/>
      <c r="G52" s="105"/>
      <c r="H52" s="105"/>
      <c r="I52" s="105"/>
      <c r="J52" s="105"/>
      <c r="K52" s="105"/>
      <c r="L52" s="105"/>
      <c r="M52" s="105"/>
      <c r="N52" s="105"/>
      <c r="O52" s="105"/>
    </row>
    <row r="53" spans="1:15" ht="15" customHeight="1">
      <c r="A53" s="105"/>
      <c r="B53" s="105"/>
      <c r="C53" s="105"/>
      <c r="D53" s="105"/>
      <c r="E53" s="105"/>
      <c r="F53" s="105"/>
      <c r="G53" s="105"/>
      <c r="H53" s="105"/>
      <c r="I53" s="105"/>
      <c r="J53" s="105"/>
      <c r="K53" s="105"/>
      <c r="L53" s="105"/>
      <c r="M53" s="105"/>
      <c r="N53" s="105"/>
      <c r="O53" s="105"/>
    </row>
    <row r="54" spans="1:15" ht="15" customHeight="1">
      <c r="E54" s="105"/>
      <c r="F54" s="105"/>
      <c r="G54" s="105"/>
      <c r="H54" s="105"/>
      <c r="I54" s="105"/>
      <c r="J54" s="105"/>
      <c r="K54" s="105"/>
      <c r="L54" s="105"/>
      <c r="M54" s="105"/>
      <c r="N54" s="105"/>
      <c r="O54" s="105"/>
    </row>
    <row r="55" spans="1:15" ht="15" customHeight="1">
      <c r="D55" s="189"/>
      <c r="E55" s="105"/>
      <c r="F55" s="105"/>
      <c r="G55" s="105"/>
      <c r="H55" s="105"/>
      <c r="I55" s="105"/>
      <c r="J55" s="105"/>
      <c r="K55" s="105"/>
      <c r="L55" s="105"/>
      <c r="M55" s="105"/>
      <c r="N55" s="105"/>
      <c r="O55" s="105"/>
    </row>
    <row r="56" spans="1:15" ht="15" customHeight="1">
      <c r="A56" s="105"/>
      <c r="B56" s="105"/>
      <c r="C56" s="105"/>
      <c r="D56" s="105"/>
      <c r="E56" s="105"/>
      <c r="F56" s="105"/>
      <c r="G56" s="105"/>
      <c r="H56" s="105"/>
      <c r="I56" s="105"/>
      <c r="J56" s="105"/>
      <c r="K56" s="105"/>
      <c r="L56" s="105"/>
      <c r="M56" s="105"/>
      <c r="N56" s="105"/>
      <c r="O56" s="105"/>
    </row>
    <row r="57" spans="1:15" ht="15" customHeight="1">
      <c r="A57" s="105"/>
      <c r="B57" s="105"/>
      <c r="C57" s="105"/>
      <c r="D57" s="105"/>
      <c r="E57" s="105"/>
      <c r="F57" s="105"/>
      <c r="G57" s="105"/>
      <c r="H57" s="105"/>
      <c r="I57" s="105"/>
      <c r="J57" s="105"/>
      <c r="K57" s="105"/>
      <c r="L57" s="105"/>
      <c r="M57" s="105"/>
      <c r="N57" s="105"/>
      <c r="O57" s="105"/>
    </row>
    <row r="58" spans="1:15" ht="15" customHeight="1">
      <c r="D58" s="189"/>
      <c r="F58" s="189"/>
      <c r="G58" s="105"/>
      <c r="H58" s="105"/>
      <c r="I58" s="105"/>
      <c r="J58" s="105"/>
      <c r="K58" s="105"/>
      <c r="L58" s="105"/>
      <c r="M58" s="105"/>
      <c r="N58" s="105"/>
      <c r="O58" s="105"/>
    </row>
    <row r="59" spans="1:15" ht="15" customHeight="1">
      <c r="D59" s="189"/>
      <c r="F59" s="189"/>
      <c r="G59" s="105"/>
      <c r="H59" s="105"/>
      <c r="I59" s="105"/>
      <c r="J59" s="105"/>
      <c r="K59" s="105"/>
      <c r="L59" s="105"/>
      <c r="M59" s="105"/>
      <c r="N59" s="105"/>
      <c r="O59" s="105"/>
    </row>
    <row r="60" spans="1:15" ht="15" customHeight="1">
      <c r="A60" s="105"/>
      <c r="B60" s="105"/>
      <c r="C60" s="105"/>
      <c r="D60" s="105"/>
      <c r="E60" s="105"/>
      <c r="F60" s="105"/>
      <c r="G60" s="105"/>
      <c r="H60" s="105"/>
      <c r="I60" s="105"/>
      <c r="J60" s="105"/>
      <c r="K60" s="105"/>
      <c r="L60" s="105"/>
      <c r="M60" s="105"/>
      <c r="N60" s="105"/>
      <c r="O60" s="105"/>
    </row>
    <row r="61" spans="1:15" ht="15" customHeight="1">
      <c r="A61" s="105"/>
      <c r="B61" s="105"/>
      <c r="C61" s="105"/>
      <c r="D61" s="105"/>
      <c r="E61" s="105"/>
      <c r="F61" s="105"/>
      <c r="G61" s="105"/>
      <c r="H61" s="105"/>
      <c r="I61" s="105"/>
      <c r="J61" s="105"/>
      <c r="K61" s="105"/>
      <c r="L61" s="105"/>
      <c r="M61" s="105"/>
      <c r="N61" s="105"/>
      <c r="O61" s="105"/>
    </row>
    <row r="62" spans="1:15" ht="15" customHeight="1">
      <c r="A62" s="105"/>
      <c r="B62" s="105"/>
      <c r="C62" s="105"/>
      <c r="D62" s="105"/>
      <c r="E62" s="105"/>
      <c r="F62" s="105"/>
      <c r="G62" s="105"/>
      <c r="H62" s="105"/>
      <c r="I62" s="105"/>
      <c r="J62" s="105"/>
      <c r="K62" s="105"/>
      <c r="L62" s="105"/>
      <c r="M62" s="105"/>
      <c r="N62" s="105"/>
      <c r="O62" s="105"/>
    </row>
    <row r="63" spans="1:15" ht="15" customHeight="1">
      <c r="A63" s="105"/>
      <c r="B63" s="105"/>
      <c r="C63" s="105"/>
      <c r="D63" s="105"/>
      <c r="E63" s="105"/>
      <c r="F63" s="105"/>
      <c r="G63" s="105"/>
      <c r="H63" s="105"/>
      <c r="I63" s="105"/>
      <c r="J63" s="105"/>
      <c r="K63" s="105"/>
      <c r="L63" s="105"/>
      <c r="M63" s="105"/>
      <c r="N63" s="105"/>
      <c r="O63" s="105"/>
    </row>
    <row r="64" spans="1:15" ht="15" customHeight="1">
      <c r="A64" s="105"/>
      <c r="B64" s="105"/>
      <c r="C64" s="105"/>
      <c r="D64" s="105"/>
      <c r="E64" s="105"/>
      <c r="F64" s="105"/>
      <c r="G64" s="105"/>
      <c r="H64" s="105"/>
      <c r="I64" s="105"/>
      <c r="J64" s="105"/>
      <c r="K64" s="105"/>
      <c r="L64" s="105"/>
      <c r="M64" s="105"/>
      <c r="N64" s="105"/>
      <c r="O64" s="105"/>
    </row>
    <row r="65" spans="1:15" ht="15" customHeight="1">
      <c r="A65" s="105"/>
      <c r="B65" s="105"/>
      <c r="C65" s="105"/>
      <c r="D65" s="105"/>
      <c r="E65" s="105"/>
      <c r="F65" s="105"/>
      <c r="G65" s="105"/>
      <c r="H65" s="105"/>
      <c r="I65" s="105"/>
      <c r="J65" s="105"/>
      <c r="K65" s="105"/>
      <c r="L65" s="105"/>
      <c r="M65" s="105"/>
      <c r="N65" s="105"/>
      <c r="O65" s="105"/>
    </row>
    <row r="66" spans="1:15" ht="15" customHeight="1">
      <c r="A66" s="105"/>
      <c r="B66" s="105"/>
      <c r="C66" s="105"/>
      <c r="D66" s="105"/>
      <c r="E66" s="105"/>
      <c r="F66" s="105"/>
      <c r="G66" s="105"/>
      <c r="H66" s="105"/>
      <c r="I66" s="105"/>
      <c r="J66" s="105"/>
      <c r="K66" s="105"/>
      <c r="L66" s="105"/>
      <c r="M66" s="105"/>
      <c r="N66" s="105"/>
      <c r="O66" s="105"/>
    </row>
    <row r="67" spans="1:15" ht="15" customHeight="1">
      <c r="A67" s="105"/>
      <c r="B67" s="105"/>
      <c r="C67" s="105"/>
      <c r="D67" s="105"/>
      <c r="E67" s="105"/>
      <c r="F67" s="105"/>
      <c r="G67" s="105"/>
      <c r="H67" s="105"/>
      <c r="I67" s="105"/>
      <c r="J67" s="105"/>
      <c r="K67" s="105"/>
      <c r="L67" s="105"/>
      <c r="M67" s="105"/>
      <c r="N67" s="105"/>
      <c r="O67" s="105"/>
    </row>
    <row r="68" spans="1:15" ht="15" customHeight="1">
      <c r="A68" s="203"/>
      <c r="B68" s="105"/>
      <c r="C68" s="105"/>
      <c r="D68" s="105"/>
      <c r="E68" s="105"/>
      <c r="F68" s="105"/>
      <c r="G68" s="105"/>
      <c r="H68" s="105"/>
      <c r="I68" s="105"/>
      <c r="J68" s="105"/>
      <c r="K68" s="105"/>
      <c r="L68" s="105"/>
      <c r="M68" s="105"/>
      <c r="N68" s="105"/>
      <c r="O68" s="105"/>
    </row>
    <row r="69" spans="1:15" ht="15" customHeight="1">
      <c r="D69" s="189"/>
      <c r="F69" s="189"/>
      <c r="G69" s="189"/>
      <c r="H69" s="105"/>
      <c r="I69" s="105"/>
      <c r="J69" s="105"/>
      <c r="K69" s="105"/>
      <c r="L69" s="105"/>
      <c r="M69" s="105"/>
      <c r="N69" s="105"/>
      <c r="O69" s="105"/>
    </row>
    <row r="70" spans="1:15" ht="15" customHeight="1">
      <c r="A70" s="105"/>
      <c r="B70" s="105"/>
      <c r="C70" s="105"/>
      <c r="D70" s="105"/>
      <c r="E70" s="105"/>
      <c r="F70" s="105"/>
      <c r="G70" s="105"/>
      <c r="H70" s="105"/>
      <c r="I70" s="105"/>
      <c r="J70" s="105"/>
      <c r="K70" s="105"/>
      <c r="L70" s="105"/>
      <c r="M70" s="105"/>
      <c r="N70" s="105"/>
      <c r="O70" s="105"/>
    </row>
    <row r="71" spans="1:15" ht="15" customHeight="1">
      <c r="A71" s="105"/>
      <c r="B71" s="105"/>
      <c r="C71" s="105"/>
      <c r="D71" s="105"/>
      <c r="E71" s="105"/>
      <c r="F71" s="105"/>
      <c r="G71" s="105"/>
      <c r="H71" s="105"/>
      <c r="I71" s="105"/>
      <c r="J71" s="105"/>
      <c r="K71" s="105"/>
      <c r="L71" s="105"/>
      <c r="M71" s="105"/>
      <c r="N71" s="105"/>
      <c r="O71" s="105"/>
    </row>
    <row r="72" spans="1:15" ht="15" customHeight="1">
      <c r="A72" s="105"/>
      <c r="B72" s="105"/>
      <c r="C72" s="105"/>
      <c r="D72" s="105"/>
      <c r="E72" s="105"/>
      <c r="F72" s="105"/>
      <c r="G72" s="105"/>
      <c r="H72" s="105"/>
      <c r="I72" s="105"/>
      <c r="J72" s="105"/>
      <c r="K72" s="105"/>
      <c r="L72" s="105"/>
      <c r="M72" s="105"/>
      <c r="N72" s="105"/>
      <c r="O72" s="105"/>
    </row>
    <row r="73" spans="1:15" ht="15" customHeight="1">
      <c r="A73" s="105"/>
      <c r="B73" s="105"/>
      <c r="C73" s="105"/>
      <c r="D73" s="105"/>
      <c r="E73" s="105"/>
      <c r="F73" s="105"/>
      <c r="G73" s="105"/>
      <c r="H73" s="105"/>
      <c r="I73" s="105"/>
      <c r="J73" s="105"/>
      <c r="K73" s="105"/>
      <c r="L73" s="105"/>
      <c r="M73" s="105"/>
      <c r="N73" s="105"/>
      <c r="O73" s="105"/>
    </row>
    <row r="74" spans="1:15" ht="15" customHeight="1">
      <c r="A74" s="105"/>
      <c r="B74" s="105"/>
      <c r="C74" s="105"/>
      <c r="D74" s="105"/>
      <c r="E74" s="105"/>
      <c r="F74" s="105"/>
      <c r="G74" s="105"/>
      <c r="H74" s="105"/>
      <c r="I74" s="105"/>
      <c r="J74" s="105"/>
      <c r="K74" s="105"/>
      <c r="L74" s="105"/>
      <c r="M74" s="105"/>
      <c r="N74" s="105"/>
      <c r="O74" s="105"/>
    </row>
    <row r="75" spans="1:15" ht="15" customHeight="1">
      <c r="A75" s="105"/>
      <c r="B75" s="105"/>
      <c r="C75" s="105"/>
      <c r="D75" s="105"/>
      <c r="E75" s="105"/>
      <c r="F75" s="105"/>
      <c r="G75" s="105"/>
      <c r="H75" s="105"/>
      <c r="I75" s="105"/>
      <c r="J75" s="105"/>
      <c r="K75" s="105"/>
      <c r="L75" s="105"/>
      <c r="M75" s="105"/>
      <c r="N75" s="105"/>
      <c r="O75" s="105"/>
    </row>
    <row r="76" spans="1:15" ht="15" customHeight="1">
      <c r="A76" s="105"/>
      <c r="B76" s="105"/>
      <c r="C76" s="105"/>
      <c r="D76" s="105"/>
      <c r="E76" s="105"/>
      <c r="F76" s="105"/>
      <c r="G76" s="105"/>
      <c r="H76" s="105"/>
      <c r="I76" s="105"/>
      <c r="J76" s="105"/>
      <c r="K76" s="105"/>
      <c r="L76" s="105"/>
      <c r="M76" s="105"/>
      <c r="N76" s="105"/>
      <c r="O76" s="105"/>
    </row>
    <row r="77" spans="1:15" ht="15" customHeight="1">
      <c r="A77" s="526"/>
      <c r="B77" s="526"/>
      <c r="C77" s="526"/>
      <c r="D77" s="526"/>
      <c r="E77" s="526"/>
      <c r="F77" s="526"/>
      <c r="G77" s="526"/>
      <c r="H77" s="526"/>
      <c r="I77" s="526"/>
      <c r="J77" s="526"/>
      <c r="K77" s="526"/>
      <c r="L77" s="526"/>
      <c r="M77" s="526"/>
      <c r="N77" s="526"/>
      <c r="O77" s="526"/>
    </row>
    <row r="78" spans="1:15" ht="15" customHeight="1">
      <c r="A78" s="526"/>
      <c r="B78" s="526"/>
      <c r="C78" s="526"/>
      <c r="D78" s="526"/>
      <c r="E78" s="526"/>
      <c r="F78" s="526"/>
      <c r="G78" s="526"/>
      <c r="H78" s="526"/>
      <c r="I78" s="526"/>
      <c r="J78" s="526"/>
      <c r="K78" s="526"/>
      <c r="L78" s="526"/>
      <c r="M78" s="526"/>
      <c r="N78" s="526"/>
      <c r="O78" s="526"/>
    </row>
    <row r="79" spans="1:15" ht="15" customHeight="1"/>
    <row r="80" spans="1:1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sheetData>
  <mergeCells count="50">
    <mergeCell ref="X8:Y8"/>
    <mergeCell ref="A1:C4"/>
    <mergeCell ref="D1:L2"/>
    <mergeCell ref="O1:O4"/>
    <mergeCell ref="D3:L3"/>
    <mergeCell ref="D4:L4"/>
    <mergeCell ref="A5:O5"/>
    <mergeCell ref="L6:O6"/>
    <mergeCell ref="A7:A8"/>
    <mergeCell ref="B7:J8"/>
    <mergeCell ref="L7:L8"/>
    <mergeCell ref="O7:O8"/>
    <mergeCell ref="A9:O9"/>
    <mergeCell ref="B10:J10"/>
    <mergeCell ref="Q10:R10"/>
    <mergeCell ref="B11:J11"/>
    <mergeCell ref="B12:J12"/>
    <mergeCell ref="Q12:R12"/>
    <mergeCell ref="B25:J25"/>
    <mergeCell ref="B13:J13"/>
    <mergeCell ref="B14:J14"/>
    <mergeCell ref="X14:Z15"/>
    <mergeCell ref="B15:J15"/>
    <mergeCell ref="B16:J16"/>
    <mergeCell ref="B17:J17"/>
    <mergeCell ref="B18:J18"/>
    <mergeCell ref="B21:J21"/>
    <mergeCell ref="B22:J22"/>
    <mergeCell ref="B23:J23"/>
    <mergeCell ref="B24:J24"/>
    <mergeCell ref="B37:J37"/>
    <mergeCell ref="B26:J26"/>
    <mergeCell ref="B27:J27"/>
    <mergeCell ref="B28:J28"/>
    <mergeCell ref="B29:J29"/>
    <mergeCell ref="B30:J30"/>
    <mergeCell ref="A31:J31"/>
    <mergeCell ref="A32:O32"/>
    <mergeCell ref="B33:J33"/>
    <mergeCell ref="B34:J34"/>
    <mergeCell ref="B35:J35"/>
    <mergeCell ref="B36:J36"/>
    <mergeCell ref="A77:O77"/>
    <mergeCell ref="A78:O78"/>
    <mergeCell ref="A38:J38"/>
    <mergeCell ref="A39:O39"/>
    <mergeCell ref="B40:J40"/>
    <mergeCell ref="B41:J41"/>
    <mergeCell ref="A42:J42"/>
    <mergeCell ref="A43:J43"/>
  </mergeCells>
  <printOptions horizontalCentered="1"/>
  <pageMargins left="0.55118110236220474" right="0.35433070866141736" top="0.98425196850393704" bottom="0.98425196850393704" header="0.51181102362204722" footer="0.51181102362204722"/>
  <pageSetup paperSize="9" scale="94" orientation="portrait" r:id="rId1"/>
  <headerFooter alignWithMargins="0"/>
  <rowBreaks count="1" manualBreakCount="1">
    <brk id="47" max="16383" man="1"/>
  </rowBreaks>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14</vt:i4>
      </vt:variant>
    </vt:vector>
  </HeadingPairs>
  <TitlesOfParts>
    <vt:vector size="21" baseType="lpstr">
      <vt:lpstr>Orçamento Sintético</vt:lpstr>
      <vt:lpstr>Memória de Cálculo</vt:lpstr>
      <vt:lpstr>Cronograma</vt:lpstr>
      <vt:lpstr>B.D.I</vt:lpstr>
      <vt:lpstr>QCI</vt:lpstr>
      <vt:lpstr>CPU</vt:lpstr>
      <vt:lpstr>Encargos</vt:lpstr>
      <vt:lpstr>B.D.I!Area_de_impressao</vt:lpstr>
      <vt:lpstr>CPU!Area_de_impressao</vt:lpstr>
      <vt:lpstr>Cronograma!Area_de_impressao</vt:lpstr>
      <vt:lpstr>Encargos!Area_de_impressao</vt:lpstr>
      <vt:lpstr>'Memória de Cálculo'!Area_de_impressao</vt:lpstr>
      <vt:lpstr>'Orçamento Sintético'!Area_de_impressao</vt:lpstr>
      <vt:lpstr>QCI!Area_de_impressao</vt:lpstr>
      <vt:lpstr>B.D.I!Print_Area</vt:lpstr>
      <vt:lpstr>CPU!Print_Area</vt:lpstr>
      <vt:lpstr>Cronograma!Print_Area</vt:lpstr>
      <vt:lpstr>Encargos!Print_Area</vt:lpstr>
      <vt:lpstr>'Memória de Cálculo'!Print_Area</vt:lpstr>
      <vt:lpstr>'Orçamento Sintético'!Print_Area</vt:lpstr>
      <vt:lpstr>QCI!Print_Area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usuario</cp:lastModifiedBy>
  <cp:revision>0</cp:revision>
  <dcterms:created xsi:type="dcterms:W3CDTF">2020-05-10T00:16:34Z</dcterms:created>
  <dcterms:modified xsi:type="dcterms:W3CDTF">2025-09-25T13:51:23Z</dcterms:modified>
  <cp:category/>
  <cp:contentStatus/>
</cp:coreProperties>
</file>